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E40" i="3"/>
  <c r="K60" l="1"/>
  <c r="D175" l="1"/>
  <c r="D60"/>
  <c r="K49"/>
  <c r="M47"/>
  <c r="M23"/>
  <c r="M20"/>
  <c r="M17"/>
  <c r="M15"/>
  <c r="M14"/>
  <c r="M13"/>
  <c r="M12"/>
  <c r="M11"/>
  <c r="M10"/>
  <c r="M9"/>
  <c r="M8"/>
  <c r="M7"/>
  <c r="M35" s="1"/>
  <c r="L35"/>
  <c r="K35"/>
  <c r="J35"/>
  <c r="H35"/>
  <c r="E35"/>
  <c r="D35"/>
  <c r="F35"/>
  <c r="K184"/>
  <c r="H184"/>
  <c r="F184"/>
  <c r="E184"/>
  <c r="D184"/>
  <c r="M181"/>
  <c r="M180"/>
  <c r="M178"/>
  <c r="M174"/>
  <c r="M173"/>
  <c r="M172"/>
  <c r="M171"/>
  <c r="M170"/>
  <c r="M169"/>
  <c r="M168"/>
  <c r="M167"/>
  <c r="M166"/>
  <c r="M165"/>
  <c r="M164"/>
  <c r="M163"/>
  <c r="M159"/>
  <c r="M158"/>
  <c r="M156"/>
  <c r="M155"/>
  <c r="M153"/>
  <c r="K151"/>
  <c r="J151"/>
  <c r="H151"/>
  <c r="G151"/>
  <c r="D151"/>
  <c r="M138"/>
  <c r="M137"/>
  <c r="M131"/>
  <c r="M130"/>
  <c r="K128"/>
  <c r="M121"/>
  <c r="M120"/>
  <c r="M119"/>
  <c r="M118"/>
  <c r="M116"/>
  <c r="M114"/>
  <c r="M113"/>
  <c r="M112"/>
  <c r="M111"/>
  <c r="M107"/>
  <c r="M106"/>
  <c r="M105"/>
  <c r="K103"/>
  <c r="I103"/>
  <c r="F103"/>
  <c r="E103"/>
  <c r="M102"/>
  <c r="M101"/>
  <c r="M100"/>
  <c r="I98"/>
  <c r="H98"/>
  <c r="F98"/>
  <c r="E98"/>
  <c r="M97"/>
  <c r="M96"/>
  <c r="M95"/>
  <c r="L93"/>
  <c r="K93"/>
  <c r="G93"/>
  <c r="F93"/>
  <c r="E93"/>
  <c r="D93"/>
  <c r="M86"/>
  <c r="M84"/>
  <c r="M83"/>
  <c r="M78"/>
  <c r="M77"/>
  <c r="M76"/>
  <c r="M75"/>
  <c r="M74"/>
  <c r="M93" s="1"/>
  <c r="L72"/>
  <c r="K72"/>
  <c r="F72"/>
  <c r="E72"/>
  <c r="D72"/>
  <c r="M67"/>
  <c r="M63"/>
  <c r="M72" s="1"/>
  <c r="L60"/>
  <c r="J60"/>
  <c r="H60"/>
  <c r="G60"/>
  <c r="F60"/>
  <c r="E60"/>
  <c r="M59"/>
  <c r="M58"/>
  <c r="M57"/>
  <c r="M56"/>
  <c r="M52"/>
  <c r="M51"/>
  <c r="L49"/>
  <c r="G49"/>
  <c r="F49"/>
  <c r="E49"/>
  <c r="D49"/>
  <c r="M46"/>
  <c r="M45"/>
  <c r="M42"/>
  <c r="L40"/>
  <c r="K40"/>
  <c r="J40"/>
  <c r="H40"/>
  <c r="G40"/>
  <c r="F40"/>
  <c r="M38"/>
  <c r="M37"/>
  <c r="M28"/>
  <c r="M23" i="1"/>
  <c r="M20"/>
  <c r="M17"/>
  <c r="M13"/>
  <c r="M12"/>
  <c r="M11"/>
  <c r="M9"/>
  <c r="M8"/>
  <c r="M7"/>
  <c r="M40" i="3" l="1"/>
  <c r="M151"/>
  <c r="M184"/>
  <c r="M128"/>
  <c r="M60"/>
  <c r="M98"/>
  <c r="M103"/>
  <c r="M175"/>
  <c r="M49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107" s="1"/>
  <c r="M90"/>
  <c r="K88"/>
  <c r="I88"/>
  <c r="M88" s="1"/>
  <c r="F88"/>
  <c r="E88"/>
  <c r="M87"/>
  <c r="M83"/>
  <c r="M82"/>
  <c r="I80"/>
  <c r="H80"/>
  <c r="F80"/>
  <c r="E80"/>
  <c r="M79"/>
  <c r="M78"/>
  <c r="M77"/>
  <c r="M80" s="1"/>
  <c r="L75"/>
  <c r="K75"/>
  <c r="G75"/>
  <c r="F75"/>
  <c r="E75"/>
  <c r="D75"/>
  <c r="M68"/>
  <c r="M66"/>
  <c r="M65"/>
  <c r="M63"/>
  <c r="M62"/>
  <c r="M61"/>
  <c r="M60"/>
  <c r="M59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L23"/>
  <c r="K23"/>
  <c r="J23"/>
  <c r="H23"/>
  <c r="G23"/>
  <c r="F23"/>
  <c r="E23"/>
  <c r="D23"/>
  <c r="M21"/>
  <c r="M20"/>
  <c r="M23" s="1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35" i="2" l="1"/>
  <c r="M75"/>
  <c r="M163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<sst xmlns="http://schemas.openxmlformats.org/spreadsheetml/2006/main" count="3718" uniqueCount="340">
  <si>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</si>
  <si>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</si>
  <si>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</si>
  <si>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</si>
  <si>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</si>
  <si>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</si>
  <si>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</si>
  <si>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</si>
  <si>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</si>
  <si>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</si>
  <si>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</si>
  <si>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</si>
  <si>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</si>
  <si>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</si>
  <si>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</si>
  <si>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</si>
  <si>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</si>
  <si>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</si>
  <si>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</si>
  <si>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</si>
  <si>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</si>
  <si>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</si>
  <si>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</si>
  <si>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</si>
  <si>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</si>
  <si>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</si>
  <si>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</si>
  <si>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</si>
  <si>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</si>
  <si>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</si>
  <si>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</si>
  <si>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</si>
  <si>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</si>
  <si>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</si>
  <si>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</si>
  <si>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</si>
  <si>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</si>
  <si>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</si>
  <si>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</si>
  <si>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</si>
  <si>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</si>
  <si>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</si>
  <si>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</si>
  <si>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</si>
  <si>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</si>
  <si>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</si>
  <si>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</si>
  <si>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</si>
  <si>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</si>
  <si>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</si>
  <si>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</si>
  <si>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</si>
  <si>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</si>
  <si>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</si>
  <si>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</si>
  <si>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</si>
  <si>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</si>
  <si>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</si>
  <si>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</si>
  <si>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</si>
  <si>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</si>
  <si>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</si>
  <si>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</si>
  <si>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</si>
  <si>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</si>
  <si>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</si>
  <si>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</si>
  <si>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</si>
  <si>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</si>
  <si>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</si>
  <si>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</si>
  <si>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</si>
  <si>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</si>
  <si>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</si>
  <si>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</si>
  <si>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</si>
  <si>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</si>
  <si>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</si>
  <si>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</si>
  <si>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</si>
  <si>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</si>
  <si>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</si>
  <si>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</si>
  <si>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</si>
  <si>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</si>
  <si>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</si>
  <si>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</si>
  <si>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</si>
  <si>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</si>
  <si>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</si>
  <si>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</si>
  <si>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</si>
  <si>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</si>
  <si>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</si>
  <si>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</si>
  <si>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</si>
  <si>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</si>
  <si>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</si>
  <si>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</si>
  <si>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</si>
  <si>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</si>
  <si>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</si>
  <si>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</si>
  <si>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</si>
  <si>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</si>
  <si>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</si>
  <si>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</si>
  <si>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</si>
  <si>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</si>
  <si>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</si>
  <si>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</si>
  <si>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</si>
  <si>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</si>
  <si>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</si>
  <si>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</si>
  <si>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</si>
  <si>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</si>
  <si>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</si>
  <si>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</si>
  <si>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</si>
  <si>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</si>
  <si>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</si>
  <si>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</si>
  <si>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</si>
  <si>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</si>
  <si>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</si>
  <si>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</si>
  <si>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</si>
  <si>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</si>
  <si>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</si>
  <si>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</si>
  <si>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</si>
  <si>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</si>
  <si>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</si>
  <si>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</si>
  <si>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</si>
  <si>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</si>
  <si>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</si>
  <si>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</si>
  <si>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</si>
  <si>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</si>
  <si>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</si>
  <si>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</si>
  <si>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</si>
  <si>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</si>
  <si>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</si>
  <si>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</si>
  <si>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</si>
  <si>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</si>
  <si>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</si>
  <si>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</si>
  <si>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</si>
  <si>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</si>
  <si>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</si>
  <si>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</si>
  <si>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</si>
  <si>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</si>
  <si>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</si>
  <si>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</si>
  <si>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</si>
  <si>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</si>
  <si>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</si>
  <si>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</si>
  <si>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</si>
  <si>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</si>
  <si>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</si>
  <si>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</si>
  <si>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</si>
  <si>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</si>
  <si>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</si>
  <si>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</si>
  <si>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</si>
  <si>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</si>
  <si>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</si>
  <si>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</si>
  <si>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</si>
  <si>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</si>
  <si>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</si>
  <si>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</si>
  <si>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</si>
  <si>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</si>
  <si>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</si>
  <si>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</si>
  <si>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</si>
  <si>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</si>
  <si>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</si>
  <si>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</si>
  <si>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</si>
  <si>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</si>
  <si>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</si>
  <si>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</si>
  <si>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</si>
  <si>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</si>
  <si>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</si>
  <si>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</si>
  <si>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</si>
  <si>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</si>
  <si>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</si>
  <si>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</si>
  <si>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</si>
  <si>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</si>
  <si>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</si>
  <si>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</si>
  <si>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</si>
  <si>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</si>
  <si>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</si>
  <si>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</si>
  <si>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</si>
  <si>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</si>
  <si>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</si>
  <si>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</si>
  <si>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</si>
  <si>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</si>
  <si>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</si>
  <si>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</si>
  <si>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</si>
  <si>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</si>
  <si>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</si>
  <si>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</si>
  <si>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</si>
  <si>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</si>
  <si>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</si>
  <si>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</si>
  <si>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</si>
  <si>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</si>
  <si>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</si>
  <si>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</si>
  <si>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</si>
  <si>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</si>
  <si>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</si>
  <si>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</si>
  <si>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</si>
  <si>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</si>
  <si>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</si>
  <si>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</si>
  <si>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</si>
  <si>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</si>
  <si>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</si>
  <si>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</si>
  <si>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</si>
  <si>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</si>
  <si>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</si>
  <si>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</si>
  <si>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</si>
  <si>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</si>
  <si>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</si>
  <si>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</si>
  <si>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</si>
  <si>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</si>
  <si>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</si>
  <si>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</si>
  <si>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</si>
  <si>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</si>
  <si>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</si>
  <si>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</si>
  <si>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</si>
  <si>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</si>
  <si>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</si>
  <si>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</si>
  <si>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</si>
  <si>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</si>
  <si>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</si>
  <si>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</si>
  <si>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</si>
  <si>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</si>
  <si>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</si>
  <si>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</si>
  <si>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</si>
  <si>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</si>
  <si>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</si>
  <si>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</si>
  <si>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</si>
  <si>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</si>
  <si>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</si>
  <si>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</si>
  <si>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</si>
  <si>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</si>
  <si>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</si>
  <si>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</si>
  <si>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</si>
  <si>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</si>
  <si>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</si>
  <si>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</si>
  <si>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</si>
  <si>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</si>
  <si>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</si>
  <si>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</si>
  <si>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</si>
  <si>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</si>
  <si>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</si>
  <si>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</si>
  <si>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</si>
  <si>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</si>
  <si>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</si>
  <si>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</si>
  <si>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</si>
  <si>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</si>
  <si>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</si>
  <si>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</si>
  <si>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</si>
  <si>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</si>
  <si>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</si>
  <si>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</si>
  <si>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</si>
  <si>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</si>
  <si>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</si>
  <si>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</si>
  <si>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</si>
  <si>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</si>
  <si>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</si>
  <si>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</si>
  <si>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</si>
  <si>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</si>
  <si>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</si>
  <si>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</si>
  <si>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</si>
  <si>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</si>
  <si>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</si>
  <si>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</si>
  <si>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</si>
  <si>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</si>
  <si>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</si>
  <si>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</si>
  <si>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</si>
  <si>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</si>
  <si>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</si>
  <si>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စခန်း-၂ခု</t>
  </si>
  <si>
    <t>ပစ္စည်း(၉)မျိုး(၉၀၀)စာ၊ပစ္စည်း (၄)မျိုး (၂၅၀၀)၊တီရှပ် (၁၀၀၀)၊  စခန်း-၅ခု</t>
  </si>
  <si>
    <t>စခန်းသိမ်းပြီး၊ (၂)ဦးပျောက််ဆုံး</t>
  </si>
  <si>
    <t>ပစ္စည်း-၄မျိုး(၂၁၈)၊စခန်း-၂ခု</t>
  </si>
  <si>
    <t>ပစ္စည်း-၅မျိုး(၄၀၀)၊စခန်း-၄၅ခု</t>
  </si>
  <si>
    <t>ပစ္စည်း(၅)မျိုး(၃၀၀)၊(၄)မျိုး (၁၇၉)၊ ခြင်ထောင်(၁၅၀)၊ စခန်း(၂၅)ခု</t>
  </si>
  <si>
    <t>ပစ္စည်း(၉)မျိုး(၉၁)၊ (၄)မျိုး (၄၀)ဆွေမျိုးများ အိမ်ပြောင်း</t>
  </si>
  <si>
    <t>ဘေးသင့်လူဦးရေ</t>
  </si>
  <si>
    <t>ပစ္စည်း-၄မျိုး (၁၁၂၈) (တိုက်ကြီးနှင့်ဥက္ကံသို့ပေးခြင်း)</t>
  </si>
  <si>
    <t>ပစ္စည်း(၉)မျိုး (၅၀)စာ စခန်း-၈ခု</t>
  </si>
  <si>
    <t>စခန်း-၅၈ခု၊ပစ္စည်း-(၉)မျိုး  (၅၇)စာ၊ (၄)မျိုး (၅၃)စာ</t>
  </si>
  <si>
    <t>စခန်း-၁၁ခု၊ပစ္စည်း(၄)မျိုး(၁၅၀)၊ (၉)မျိုး (၁၀၀)စာ စောင်၊ဆပ်ပြာ(၆၂၈)စီ၊ (၇)မျိုး(၁၀၀)</t>
  </si>
  <si>
    <t>လူမှု၀န်ထမ်း၊ ကယ်ဆယ်ရေးနှင့် ပြန်လည်နေရာချထားရေး၀န်ကြီးဌာနမှ</t>
  </si>
  <si>
    <r>
      <t>၂၀၁၅ခုနှစ်၊ ဇူလိုင်လနှင့်သြဂုတ်လများအတွင်း တိုင်းဒေသကြီး/ပြည်နယ်များအလိုက် 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(၁၇-၈-၂၀၁၅)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</si>
</sst>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top"/>
    </xf>
    <xf numFmtId="0" fontId="8" fillId="0" borderId="8" xfId="0" applyFont="1" applyBorder="1" applyAlignment="1">
      <alignment vertical="top" wrapText="1"/>
    </xf>
    <xf numFmtId="164" fontId="2" fillId="0" borderId="2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6"/>
  <sheetViews>
    <sheetView tabSelected="1" topLeftCell="A100" zoomScale="90" zoomScaleNormal="90" workbookViewId="0">
      <selection activeCell="A107" sqref="A107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174" t="s">
        <v>281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21.75">
      <c r="A2" s="175" t="s">
        <v>338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7" ht="31.5" customHeight="1">
      <c r="A3" s="176" t="s">
        <v>339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7" ht="18" customHeight="1">
      <c r="A4" s="177" t="s">
        <v>1</v>
      </c>
      <c r="B4" s="177" t="s">
        <v>2</v>
      </c>
      <c r="C4" s="177" t="s">
        <v>48</v>
      </c>
      <c r="D4" s="177" t="s">
        <v>264</v>
      </c>
      <c r="E4" s="177"/>
      <c r="F4" s="177" t="s">
        <v>4</v>
      </c>
      <c r="G4" s="177" t="s">
        <v>49</v>
      </c>
      <c r="H4" s="177" t="s">
        <v>5</v>
      </c>
      <c r="I4" s="177"/>
      <c r="J4" s="177"/>
      <c r="K4" s="177"/>
      <c r="L4" s="177"/>
      <c r="M4" s="177"/>
      <c r="N4" s="181" t="s">
        <v>6</v>
      </c>
    </row>
    <row r="5" spans="1:17" ht="39.75" customHeight="1">
      <c r="A5" s="177"/>
      <c r="B5" s="177"/>
      <c r="C5" s="177"/>
      <c r="D5" s="66" t="s">
        <v>13</v>
      </c>
      <c r="E5" s="66" t="s">
        <v>7</v>
      </c>
      <c r="F5" s="177"/>
      <c r="G5" s="177"/>
      <c r="H5" s="166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82"/>
    </row>
    <row r="6" spans="1:17" ht="20.25" customHeight="1">
      <c r="A6" s="5">
        <v>1</v>
      </c>
      <c r="B6" s="183" t="s">
        <v>15</v>
      </c>
      <c r="C6" s="18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2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200000</v>
      </c>
      <c r="M10" s="14">
        <f>SUM(L10)</f>
        <v>200000</v>
      </c>
      <c r="N10" s="8" t="s">
        <v>326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21400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/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/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87</v>
      </c>
      <c r="E19" s="85">
        <v>506</v>
      </c>
      <c r="F19" s="85">
        <v>2278</v>
      </c>
      <c r="G19" s="85">
        <v>3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/>
      <c r="N19" s="13" t="s">
        <v>56</v>
      </c>
      <c r="P19" s="159"/>
      <c r="Q19" s="133"/>
    </row>
    <row r="20" spans="1:17" ht="39" customHeight="1">
      <c r="A20" s="7"/>
      <c r="B20" s="83" t="s">
        <v>29</v>
      </c>
      <c r="C20" s="83" t="s">
        <v>41</v>
      </c>
      <c r="D20" s="87">
        <v>805</v>
      </c>
      <c r="E20" s="88">
        <v>15476</v>
      </c>
      <c r="F20" s="88">
        <v>90620</v>
      </c>
      <c r="G20" s="88">
        <v>4</v>
      </c>
      <c r="H20" s="88">
        <v>14000000</v>
      </c>
      <c r="I20" s="89" t="s">
        <v>46</v>
      </c>
      <c r="J20" s="89" t="s">
        <v>46</v>
      </c>
      <c r="K20" s="88">
        <v>41534400</v>
      </c>
      <c r="L20" s="88">
        <v>400000</v>
      </c>
      <c r="M20" s="143">
        <f>SUM(H20:L20)</f>
        <v>55934400</v>
      </c>
      <c r="N20" s="13" t="s">
        <v>327</v>
      </c>
      <c r="P20" s="159"/>
      <c r="Q20" s="133"/>
    </row>
    <row r="21" spans="1:17" ht="25.5" customHeight="1">
      <c r="A21" s="7"/>
      <c r="B21" s="83" t="s">
        <v>30</v>
      </c>
      <c r="C21" s="83" t="s">
        <v>42</v>
      </c>
      <c r="D21" s="87">
        <v>1</v>
      </c>
      <c r="E21" s="88">
        <v>198</v>
      </c>
      <c r="F21" s="88">
        <v>950</v>
      </c>
      <c r="G21" s="88">
        <v>2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/>
      <c r="N21" s="13" t="s">
        <v>328</v>
      </c>
      <c r="P21" s="160"/>
      <c r="Q21" s="133"/>
    </row>
    <row r="22" spans="1:17" ht="24" customHeight="1">
      <c r="A22" s="7"/>
      <c r="B22" s="110" t="s">
        <v>31</v>
      </c>
      <c r="C22" s="111" t="s">
        <v>43</v>
      </c>
      <c r="D22" s="112">
        <v>4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/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21"/>
      <c r="N24" s="8" t="s">
        <v>58</v>
      </c>
      <c r="P24" s="160"/>
      <c r="Q24" s="156"/>
    </row>
    <row r="25" spans="1:17">
      <c r="A25" s="185">
        <v>2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P25" s="133"/>
      <c r="Q25" s="133"/>
    </row>
    <row r="26" spans="1:17" ht="30" customHeight="1">
      <c r="A26" s="177" t="s">
        <v>1</v>
      </c>
      <c r="B26" s="177" t="s">
        <v>2</v>
      </c>
      <c r="C26" s="177" t="s">
        <v>48</v>
      </c>
      <c r="D26" s="177" t="s">
        <v>264</v>
      </c>
      <c r="E26" s="177"/>
      <c r="F26" s="177" t="s">
        <v>333</v>
      </c>
      <c r="G26" s="177" t="s">
        <v>49</v>
      </c>
      <c r="H26" s="177" t="s">
        <v>5</v>
      </c>
      <c r="I26" s="177"/>
      <c r="J26" s="177"/>
      <c r="K26" s="177"/>
      <c r="L26" s="177"/>
      <c r="M26" s="177"/>
      <c r="N26" s="181" t="s">
        <v>6</v>
      </c>
      <c r="P26" s="24"/>
      <c r="Q26" s="156"/>
    </row>
    <row r="27" spans="1:17" ht="48" customHeight="1">
      <c r="A27" s="177"/>
      <c r="B27" s="177"/>
      <c r="C27" s="177"/>
      <c r="D27" s="66" t="s">
        <v>13</v>
      </c>
      <c r="E27" s="66" t="s">
        <v>7</v>
      </c>
      <c r="F27" s="177"/>
      <c r="G27" s="177"/>
      <c r="H27" s="66" t="s">
        <v>8</v>
      </c>
      <c r="I27" s="164" t="s">
        <v>11</v>
      </c>
      <c r="J27" s="164" t="s">
        <v>12</v>
      </c>
      <c r="K27" s="164" t="s">
        <v>14</v>
      </c>
      <c r="L27" s="66" t="s">
        <v>9</v>
      </c>
      <c r="M27" s="66" t="s">
        <v>10</v>
      </c>
      <c r="N27" s="182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22</v>
      </c>
      <c r="F33" s="28" t="s">
        <v>46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87" t="s">
        <v>302</v>
      </c>
      <c r="C35" s="188"/>
      <c r="D35" s="114">
        <f>D7+D8+D9+D10+D11+D13+D14+D15+D16+D17+D18+D19+D20+D21+D22+D23+D28+D33</f>
        <v>1561</v>
      </c>
      <c r="E35" s="114">
        <f>E7+E8+E9+E10+E11+E12+E13+E14+E15+E16+E17+E18+E19+E20+E21+E22+E23+E24+E28+E29+E30+E31+E32+E33</f>
        <v>65683</v>
      </c>
      <c r="F35" s="114">
        <f>F7+F8+F9+F10+F11+F12+F13+F14+F15+F16+F17+F18+F19+F20+F21+F22+F23+F24+F28+F29+F30+F31+F32+F34</f>
        <v>354092</v>
      </c>
      <c r="G35" s="114">
        <v>19</v>
      </c>
      <c r="H35" s="114">
        <f>H7+H8+H9+H11+H12+H13+H17+H20+H23+H28</f>
        <v>39873150</v>
      </c>
      <c r="I35" s="115" t="s">
        <v>46</v>
      </c>
      <c r="J35" s="114">
        <f>J7+J11+J13+J17</f>
        <v>1750000</v>
      </c>
      <c r="K35" s="114">
        <f>K7+K8+K9+K11+K12+K13+K14+K17+K20+K23</f>
        <v>55274060</v>
      </c>
      <c r="L35" s="114">
        <f>L8+L9+L10+L11+L15+L20</f>
        <v>1300000</v>
      </c>
      <c r="M35" s="143">
        <f>M7+M8+M9+M10+M11+M12+M13+M14+M15+M17+M20+M23+M28</f>
        <v>98197210</v>
      </c>
      <c r="N35" s="9"/>
      <c r="P35" s="117"/>
    </row>
    <row r="36" spans="1:17" ht="22.5" customHeight="1">
      <c r="A36" s="69">
        <v>2</v>
      </c>
      <c r="B36" s="189" t="s">
        <v>73</v>
      </c>
      <c r="C36" s="19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8">
        <v>3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183" t="s">
        <v>47</v>
      </c>
      <c r="C40" s="184"/>
      <c r="D40" s="33">
        <v>53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78" t="s">
        <v>76</v>
      </c>
      <c r="C41" s="180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2</v>
      </c>
      <c r="E45" s="85">
        <v>6</v>
      </c>
      <c r="F45" s="85">
        <v>42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3145064</v>
      </c>
      <c r="L46" s="89" t="s">
        <v>46</v>
      </c>
      <c r="M46" s="127">
        <f>SUM(K46:L46)</f>
        <v>3145064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5">
        <v>89100</v>
      </c>
      <c r="I47" s="86" t="s">
        <v>46</v>
      </c>
      <c r="J47" s="85">
        <v>1000000</v>
      </c>
      <c r="K47" s="85">
        <v>441320</v>
      </c>
      <c r="L47" s="86" t="s">
        <v>46</v>
      </c>
      <c r="M47" s="22">
        <f>SUM(H47:L47)</f>
        <v>1530420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5">
        <v>23</v>
      </c>
      <c r="E48" s="85">
        <v>97</v>
      </c>
      <c r="F48" s="85">
        <v>473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127</v>
      </c>
      <c r="E49" s="114">
        <f>SUM(E42:E48)</f>
        <v>1486</v>
      </c>
      <c r="F49" s="114">
        <f>SUM(F42:F48)</f>
        <v>7611</v>
      </c>
      <c r="G49" s="114">
        <f>SUM(G42:G48)</f>
        <v>9</v>
      </c>
      <c r="H49" s="114">
        <v>89100</v>
      </c>
      <c r="I49" s="115"/>
      <c r="J49" s="114">
        <v>1000000</v>
      </c>
      <c r="K49" s="114">
        <f>K42+K45+K46+K47</f>
        <v>5099722</v>
      </c>
      <c r="L49" s="114">
        <f>SUM(L42:L48)</f>
        <v>500000</v>
      </c>
      <c r="M49" s="98">
        <f>SUM(M42:M48)</f>
        <v>6688822</v>
      </c>
      <c r="N49" s="31"/>
      <c r="P49" s="135"/>
    </row>
    <row r="50" spans="1:17" ht="19.5" customHeight="1">
      <c r="A50" s="5">
        <v>4</v>
      </c>
      <c r="B50" s="178" t="s">
        <v>87</v>
      </c>
      <c r="C50" s="179"/>
      <c r="D50" s="180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32</v>
      </c>
      <c r="E51" s="88">
        <v>30</v>
      </c>
      <c r="F51" s="88">
        <v>159</v>
      </c>
      <c r="G51" s="88">
        <v>4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197550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5609774</v>
      </c>
      <c r="N52" s="13" t="s">
        <v>91</v>
      </c>
      <c r="P52" s="135"/>
    </row>
    <row r="53" spans="1:17" s="24" customFormat="1" ht="20.25" customHeight="1">
      <c r="A53" s="191">
        <v>3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P53" s="135"/>
    </row>
    <row r="54" spans="1:17" ht="21.75" customHeight="1">
      <c r="A54" s="177" t="s">
        <v>1</v>
      </c>
      <c r="B54" s="177" t="s">
        <v>2</v>
      </c>
      <c r="C54" s="177" t="s">
        <v>48</v>
      </c>
      <c r="D54" s="177" t="s">
        <v>264</v>
      </c>
      <c r="E54" s="177"/>
      <c r="F54" s="177" t="s">
        <v>4</v>
      </c>
      <c r="G54" s="177" t="s">
        <v>49</v>
      </c>
      <c r="H54" s="177" t="s">
        <v>5</v>
      </c>
      <c r="I54" s="177"/>
      <c r="J54" s="177"/>
      <c r="K54" s="177"/>
      <c r="L54" s="177"/>
      <c r="M54" s="177"/>
      <c r="N54" s="181" t="s">
        <v>6</v>
      </c>
      <c r="O54" s="1" t="s">
        <v>312</v>
      </c>
      <c r="P54" s="135"/>
    </row>
    <row r="55" spans="1:17" ht="40.5" customHeight="1">
      <c r="A55" s="177"/>
      <c r="B55" s="177"/>
      <c r="C55" s="177"/>
      <c r="D55" s="66" t="s">
        <v>13</v>
      </c>
      <c r="E55" s="66" t="s">
        <v>7</v>
      </c>
      <c r="F55" s="177"/>
      <c r="G55" s="177"/>
      <c r="H55" s="66" t="s">
        <v>8</v>
      </c>
      <c r="I55" s="167" t="s">
        <v>11</v>
      </c>
      <c r="J55" s="167" t="s">
        <v>12</v>
      </c>
      <c r="K55" s="167" t="s">
        <v>14</v>
      </c>
      <c r="L55" s="167" t="s">
        <v>9</v>
      </c>
      <c r="M55" s="167" t="s">
        <v>10</v>
      </c>
      <c r="N55" s="182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91</v>
      </c>
      <c r="E56" s="88">
        <v>131</v>
      </c>
      <c r="F56" s="88">
        <v>438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2746670</v>
      </c>
      <c r="L56" s="89" t="s">
        <v>46</v>
      </c>
      <c r="M56" s="42">
        <f>SUM(H56:L56)</f>
        <v>3082570</v>
      </c>
      <c r="N56" s="13" t="s">
        <v>332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183" t="s">
        <v>47</v>
      </c>
      <c r="C60" s="184"/>
      <c r="D60" s="33">
        <f>D51+D52+D56+D59</f>
        <v>188</v>
      </c>
      <c r="E60" s="33">
        <f>SUM(E51:E59)</f>
        <v>3755</v>
      </c>
      <c r="F60" s="33">
        <f>SUM(F51:F59)</f>
        <v>15612</v>
      </c>
      <c r="G60" s="33">
        <f>SUM(G51:G59)</f>
        <v>12</v>
      </c>
      <c r="H60" s="33">
        <f>SUM(H51:H59)</f>
        <v>9436500</v>
      </c>
      <c r="I60" s="33" t="s">
        <v>46</v>
      </c>
      <c r="J60" s="33">
        <f>SUM(J51:J59)</f>
        <v>4900000</v>
      </c>
      <c r="K60" s="143">
        <f>K51+K52+K56+K57+K58+K59</f>
        <v>30525610</v>
      </c>
      <c r="L60" s="33">
        <f>SUM(L51:L59)</f>
        <v>1100000</v>
      </c>
      <c r="M60" s="124">
        <f>SUM(H60:L60)</f>
        <v>45962110</v>
      </c>
      <c r="N60" s="14"/>
    </row>
    <row r="61" spans="1:17">
      <c r="A61" s="70">
        <v>5</v>
      </c>
      <c r="B61" s="193" t="s">
        <v>253</v>
      </c>
      <c r="C61" s="19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517</v>
      </c>
      <c r="E63" s="88">
        <v>853</v>
      </c>
      <c r="F63" s="88">
        <v>3810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353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104</v>
      </c>
      <c r="E66" s="77">
        <v>106</v>
      </c>
      <c r="F66" s="77">
        <v>416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184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39</v>
      </c>
      <c r="E70" s="77">
        <v>39</v>
      </c>
      <c r="F70" s="77">
        <v>169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195" t="s">
        <v>47</v>
      </c>
      <c r="C72" s="196"/>
      <c r="D72" s="33">
        <f>SUM(D62:D71)</f>
        <v>2423</v>
      </c>
      <c r="E72" s="33">
        <f>SUM(E62:E70)</f>
        <v>2654</v>
      </c>
      <c r="F72" s="33">
        <f>SUM(F62:F70)</f>
        <v>13087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197" t="s">
        <v>261</v>
      </c>
      <c r="C73" s="198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185">
        <v>4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P80" s="117"/>
    </row>
    <row r="81" spans="1:16" ht="18" customHeight="1">
      <c r="A81" s="177" t="s">
        <v>1</v>
      </c>
      <c r="B81" s="177" t="s">
        <v>2</v>
      </c>
      <c r="C81" s="177" t="s">
        <v>48</v>
      </c>
      <c r="D81" s="177" t="s">
        <v>264</v>
      </c>
      <c r="E81" s="177"/>
      <c r="F81" s="177" t="s">
        <v>4</v>
      </c>
      <c r="G81" s="177" t="s">
        <v>49</v>
      </c>
      <c r="H81" s="177" t="s">
        <v>5</v>
      </c>
      <c r="I81" s="177"/>
      <c r="J81" s="177"/>
      <c r="K81" s="177"/>
      <c r="L81" s="177"/>
      <c r="M81" s="177"/>
      <c r="N81" s="181" t="s">
        <v>6</v>
      </c>
      <c r="P81" s="117"/>
    </row>
    <row r="82" spans="1:16" ht="51.75" customHeight="1">
      <c r="A82" s="177"/>
      <c r="B82" s="177"/>
      <c r="C82" s="177"/>
      <c r="D82" s="66" t="s">
        <v>13</v>
      </c>
      <c r="E82" s="66" t="s">
        <v>7</v>
      </c>
      <c r="F82" s="177"/>
      <c r="G82" s="177"/>
      <c r="H82" s="66" t="s">
        <v>8</v>
      </c>
      <c r="I82" s="164" t="s">
        <v>11</v>
      </c>
      <c r="J82" s="164" t="s">
        <v>12</v>
      </c>
      <c r="K82" s="164" t="s">
        <v>14</v>
      </c>
      <c r="L82" s="66" t="s">
        <v>9</v>
      </c>
      <c r="M82" s="66" t="s">
        <v>10</v>
      </c>
      <c r="N82" s="182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72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199" t="s">
        <v>47</v>
      </c>
      <c r="C93" s="200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193" t="s">
        <v>143</v>
      </c>
      <c r="C94" s="194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192" t="s">
        <v>147</v>
      </c>
      <c r="C99" s="192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7</v>
      </c>
      <c r="E106" s="88">
        <v>1426</v>
      </c>
      <c r="F106" s="88">
        <v>381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 s="173" customFormat="1">
      <c r="A107" s="4"/>
      <c r="B107" s="168" t="s">
        <v>265</v>
      </c>
      <c r="C107" s="169" t="s">
        <v>103</v>
      </c>
      <c r="D107" s="151">
        <v>1</v>
      </c>
      <c r="E107" s="151">
        <v>1822</v>
      </c>
      <c r="F107" s="151">
        <v>6483</v>
      </c>
      <c r="G107" s="150" t="s">
        <v>46</v>
      </c>
      <c r="H107" s="150" t="s">
        <v>46</v>
      </c>
      <c r="I107" s="150" t="s">
        <v>46</v>
      </c>
      <c r="J107" s="150" t="s">
        <v>46</v>
      </c>
      <c r="K107" s="151">
        <v>813000</v>
      </c>
      <c r="L107" s="150" t="s">
        <v>46</v>
      </c>
      <c r="M107" s="170">
        <f t="shared" si="0"/>
        <v>813000</v>
      </c>
      <c r="N107" s="171" t="s">
        <v>284</v>
      </c>
      <c r="O107" s="172"/>
    </row>
    <row r="108" spans="1:15">
      <c r="A108" s="185">
        <v>5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5">
      <c r="A109" s="177" t="s">
        <v>1</v>
      </c>
      <c r="B109" s="177" t="s">
        <v>2</v>
      </c>
      <c r="C109" s="177" t="s">
        <v>48</v>
      </c>
      <c r="D109" s="177" t="s">
        <v>264</v>
      </c>
      <c r="E109" s="177"/>
      <c r="F109" s="177" t="s">
        <v>4</v>
      </c>
      <c r="G109" s="177" t="s">
        <v>49</v>
      </c>
      <c r="H109" s="177" t="s">
        <v>5</v>
      </c>
      <c r="I109" s="177"/>
      <c r="J109" s="177"/>
      <c r="K109" s="177"/>
      <c r="L109" s="177"/>
      <c r="M109" s="177"/>
      <c r="N109" s="181" t="s">
        <v>6</v>
      </c>
    </row>
    <row r="110" spans="1:15" ht="54" customHeight="1">
      <c r="A110" s="177"/>
      <c r="B110" s="177"/>
      <c r="C110" s="177"/>
      <c r="D110" s="66" t="s">
        <v>13</v>
      </c>
      <c r="E110" s="66" t="s">
        <v>7</v>
      </c>
      <c r="F110" s="177"/>
      <c r="G110" s="177"/>
      <c r="H110" s="66" t="s">
        <v>8</v>
      </c>
      <c r="I110" s="164" t="s">
        <v>11</v>
      </c>
      <c r="J110" s="164" t="s">
        <v>12</v>
      </c>
      <c r="K110" s="164" t="s">
        <v>14</v>
      </c>
      <c r="L110" s="153" t="s">
        <v>9</v>
      </c>
      <c r="M110" s="153" t="s">
        <v>10</v>
      </c>
      <c r="N110" s="182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329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42710</v>
      </c>
      <c r="F113" s="88">
        <v>4772</v>
      </c>
      <c r="G113" s="88">
        <v>1</v>
      </c>
      <c r="H113" s="72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330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8">
        <v>72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331</v>
      </c>
    </row>
    <row r="122" spans="1:14" ht="21.75" customHeight="1">
      <c r="A122" s="4"/>
      <c r="B122" s="39" t="s">
        <v>171</v>
      </c>
      <c r="C122" s="91" t="s">
        <v>160</v>
      </c>
      <c r="D122" s="88">
        <v>11</v>
      </c>
      <c r="E122" s="88">
        <v>8056</v>
      </c>
      <c r="F122" s="88">
        <v>32663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215</v>
      </c>
      <c r="E128" s="119">
        <v>87955</v>
      </c>
      <c r="F128" s="119">
        <v>177315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183" t="s">
        <v>175</v>
      </c>
      <c r="C129" s="184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45"/>
      <c r="B131" s="99" t="s">
        <v>178</v>
      </c>
      <c r="C131" s="99" t="s">
        <v>41</v>
      </c>
      <c r="D131" s="108" t="s">
        <v>46</v>
      </c>
      <c r="E131" s="107">
        <v>1269</v>
      </c>
      <c r="F131" s="107">
        <v>5034</v>
      </c>
      <c r="G131" s="107">
        <v>1</v>
      </c>
      <c r="H131" s="108" t="s">
        <v>46</v>
      </c>
      <c r="I131" s="108" t="s">
        <v>46</v>
      </c>
      <c r="J131" s="108" t="s">
        <v>46</v>
      </c>
      <c r="K131" s="107">
        <v>5243850</v>
      </c>
      <c r="L131" s="108" t="s">
        <v>46</v>
      </c>
      <c r="M131" s="57">
        <f>SUM(K131:L131)</f>
        <v>5243850</v>
      </c>
      <c r="N131" s="36" t="s">
        <v>179</v>
      </c>
    </row>
    <row r="132" spans="1:16" s="10" customFormat="1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13"/>
    </row>
    <row r="133" spans="1:16" ht="27" customHeight="1">
      <c r="A133" s="185">
        <v>6</v>
      </c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</row>
    <row r="134" spans="1:16">
      <c r="A134" s="177" t="s">
        <v>1</v>
      </c>
      <c r="B134" s="177" t="s">
        <v>2</v>
      </c>
      <c r="C134" s="177" t="s">
        <v>48</v>
      </c>
      <c r="D134" s="177" t="s">
        <v>264</v>
      </c>
      <c r="E134" s="177"/>
      <c r="F134" s="177" t="s">
        <v>4</v>
      </c>
      <c r="G134" s="177" t="s">
        <v>49</v>
      </c>
      <c r="H134" s="177" t="s">
        <v>5</v>
      </c>
      <c r="I134" s="177"/>
      <c r="J134" s="177"/>
      <c r="K134" s="177"/>
      <c r="L134" s="177"/>
      <c r="M134" s="177"/>
      <c r="N134" s="181" t="s">
        <v>6</v>
      </c>
    </row>
    <row r="135" spans="1:16" ht="58.5">
      <c r="A135" s="177"/>
      <c r="B135" s="177"/>
      <c r="C135" s="177"/>
      <c r="D135" s="66" t="s">
        <v>13</v>
      </c>
      <c r="E135" s="66" t="s">
        <v>7</v>
      </c>
      <c r="F135" s="177"/>
      <c r="G135" s="177"/>
      <c r="H135" s="66" t="s">
        <v>8</v>
      </c>
      <c r="I135" s="164" t="s">
        <v>11</v>
      </c>
      <c r="J135" s="164" t="s">
        <v>12</v>
      </c>
      <c r="K135" s="164" t="s">
        <v>14</v>
      </c>
      <c r="L135" s="66" t="s">
        <v>9</v>
      </c>
      <c r="M135" s="66" t="s">
        <v>10</v>
      </c>
      <c r="N135" s="182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165"/>
      <c r="B138" s="73" t="s">
        <v>255</v>
      </c>
      <c r="C138" s="74" t="s">
        <v>185</v>
      </c>
      <c r="D138" s="115" t="s">
        <v>46</v>
      </c>
      <c r="E138" s="77">
        <v>1395</v>
      </c>
      <c r="F138" s="8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63223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5572</v>
      </c>
      <c r="F154" s="107">
        <v>23462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13</v>
      </c>
      <c r="E155" s="107">
        <v>3156</v>
      </c>
      <c r="F155" s="107">
        <v>13217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336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282</v>
      </c>
      <c r="F157" s="88">
        <v>1099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45"/>
      <c r="B158" s="99" t="s">
        <v>212</v>
      </c>
      <c r="C158" s="106" t="s">
        <v>185</v>
      </c>
      <c r="D158" s="107">
        <v>14</v>
      </c>
      <c r="E158" s="107">
        <v>15092</v>
      </c>
      <c r="F158" s="107">
        <v>59985</v>
      </c>
      <c r="G158" s="107">
        <v>3</v>
      </c>
      <c r="H158" s="107">
        <v>36450</v>
      </c>
      <c r="I158" s="108" t="s">
        <v>46</v>
      </c>
      <c r="J158" s="108" t="s">
        <v>46</v>
      </c>
      <c r="K158" s="108" t="s">
        <v>46</v>
      </c>
      <c r="L158" s="108" t="s">
        <v>46</v>
      </c>
      <c r="M158" s="57">
        <f>SUM(H158:L158)</f>
        <v>36450</v>
      </c>
      <c r="N158" s="36" t="s">
        <v>310</v>
      </c>
      <c r="Q158" s="24"/>
    </row>
    <row r="159" spans="1:17" s="10" customFormat="1" ht="27" customHeight="1">
      <c r="A159" s="7"/>
      <c r="B159" s="39" t="s">
        <v>214</v>
      </c>
      <c r="C159" s="39" t="s">
        <v>41</v>
      </c>
      <c r="D159" s="88">
        <v>7</v>
      </c>
      <c r="E159" s="88">
        <v>12400</v>
      </c>
      <c r="F159" s="88">
        <v>49637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/>
    </row>
    <row r="160" spans="1:17" ht="21" customHeight="1">
      <c r="A160" s="185">
        <v>7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7">
      <c r="A161" s="177" t="s">
        <v>1</v>
      </c>
      <c r="B161" s="177" t="s">
        <v>2</v>
      </c>
      <c r="C161" s="177" t="s">
        <v>48</v>
      </c>
      <c r="D161" s="177" t="s">
        <v>264</v>
      </c>
      <c r="E161" s="177"/>
      <c r="F161" s="177" t="s">
        <v>4</v>
      </c>
      <c r="G161" s="177" t="s">
        <v>49</v>
      </c>
      <c r="H161" s="177" t="s">
        <v>5</v>
      </c>
      <c r="I161" s="177"/>
      <c r="J161" s="177"/>
      <c r="K161" s="177"/>
      <c r="L161" s="177"/>
      <c r="M161" s="177"/>
      <c r="N161" s="181" t="s">
        <v>6</v>
      </c>
    </row>
    <row r="162" spans="1:17" ht="39" customHeight="1">
      <c r="A162" s="177"/>
      <c r="B162" s="177"/>
      <c r="C162" s="177"/>
      <c r="D162" s="66" t="s">
        <v>13</v>
      </c>
      <c r="E162" s="66" t="s">
        <v>7</v>
      </c>
      <c r="F162" s="177"/>
      <c r="G162" s="177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82"/>
    </row>
    <row r="163" spans="1:17" ht="45.75" customHeight="1">
      <c r="A163" s="7"/>
      <c r="B163" s="39" t="s">
        <v>216</v>
      </c>
      <c r="C163" s="39" t="s">
        <v>41</v>
      </c>
      <c r="D163" s="89" t="s">
        <v>46</v>
      </c>
      <c r="E163" s="88">
        <v>11312</v>
      </c>
      <c r="F163" s="88">
        <v>44742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337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8166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165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10978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11100</v>
      </c>
      <c r="F171" s="88">
        <v>48768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2190</v>
      </c>
      <c r="F173" s="88">
        <v>8776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335</v>
      </c>
      <c r="Q174" s="135"/>
    </row>
    <row r="175" spans="1:17" ht="24" customHeight="1">
      <c r="A175" s="4"/>
      <c r="B175" s="201" t="s">
        <v>47</v>
      </c>
      <c r="C175" s="202"/>
      <c r="D175" s="119">
        <f>D155+D156+D158+D159+D164+D165+D167+D166+D168+D169+D171+D172</f>
        <v>347</v>
      </c>
      <c r="E175" s="119">
        <v>119869</v>
      </c>
      <c r="F175" s="119">
        <v>484792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M153+M155+M156+M158+M159+M163+M164+M165+M166+M167+M168+M169+M170+M171+M172+M173+M174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8">
        <v>1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334</v>
      </c>
      <c r="Q181" s="140"/>
    </row>
    <row r="182" spans="1:1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 t="s">
        <v>46</v>
      </c>
      <c r="L182" s="89" t="s">
        <v>46</v>
      </c>
      <c r="M182" s="42" t="s">
        <v>46</v>
      </c>
      <c r="N182" s="13"/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244</v>
      </c>
      <c r="F183" s="88">
        <v>1052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03" t="s">
        <v>252</v>
      </c>
      <c r="C184" s="204"/>
      <c r="D184" s="119">
        <f>SUM(D180:D183)</f>
        <v>27</v>
      </c>
      <c r="E184" s="119">
        <f>SUM(E177:E183)</f>
        <v>16162</v>
      </c>
      <c r="F184" s="119">
        <f>SUM(F177:F183)</f>
        <v>63271</v>
      </c>
      <c r="G184" s="129">
        <v>1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10552740</v>
      </c>
      <c r="L184" s="120" t="s">
        <v>46</v>
      </c>
      <c r="M184" s="98">
        <f>SUM(M178:M183)</f>
        <v>10569390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75:C175"/>
    <mergeCell ref="B184:C184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29:C129"/>
    <mergeCell ref="A133:N133"/>
    <mergeCell ref="A134:A135"/>
    <mergeCell ref="B134:B135"/>
    <mergeCell ref="C134:C135"/>
    <mergeCell ref="D134:E134"/>
    <mergeCell ref="F134:F135"/>
    <mergeCell ref="G134:G135"/>
    <mergeCell ref="H134:M134"/>
    <mergeCell ref="N134:N135"/>
    <mergeCell ref="A108:N108"/>
    <mergeCell ref="A109:A110"/>
    <mergeCell ref="B109:B110"/>
    <mergeCell ref="C109:C110"/>
    <mergeCell ref="D109:E109"/>
    <mergeCell ref="F109:F110"/>
    <mergeCell ref="G109:G110"/>
    <mergeCell ref="H109:M109"/>
    <mergeCell ref="N109:N110"/>
    <mergeCell ref="B99:C99"/>
    <mergeCell ref="B60:C60"/>
    <mergeCell ref="B61:C61"/>
    <mergeCell ref="B72:C72"/>
    <mergeCell ref="B73:C73"/>
    <mergeCell ref="A80:N80"/>
    <mergeCell ref="A81:A82"/>
    <mergeCell ref="B81:B82"/>
    <mergeCell ref="C81:C82"/>
    <mergeCell ref="D81:E81"/>
    <mergeCell ref="F81:F82"/>
    <mergeCell ref="G81:G82"/>
    <mergeCell ref="H81:M81"/>
    <mergeCell ref="N81:N82"/>
    <mergeCell ref="B93:C93"/>
    <mergeCell ref="B94:C94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B50:D50"/>
    <mergeCell ref="N4:N5"/>
    <mergeCell ref="B6:C6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5:C35"/>
    <mergeCell ref="B36:C36"/>
    <mergeCell ref="B40:C40"/>
    <mergeCell ref="B41:C41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174" t="s">
        <v>281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21.75">
      <c r="A2" s="208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7" ht="31.5" customHeight="1">
      <c r="A3" s="209" t="s">
        <v>296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7" ht="18" customHeight="1">
      <c r="A4" s="177" t="s">
        <v>1</v>
      </c>
      <c r="B4" s="177" t="s">
        <v>2</v>
      </c>
      <c r="C4" s="177" t="s">
        <v>48</v>
      </c>
      <c r="D4" s="177" t="s">
        <v>264</v>
      </c>
      <c r="E4" s="177"/>
      <c r="F4" s="177" t="s">
        <v>4</v>
      </c>
      <c r="G4" s="177" t="s">
        <v>49</v>
      </c>
      <c r="H4" s="177" t="s">
        <v>5</v>
      </c>
      <c r="I4" s="177"/>
      <c r="J4" s="177"/>
      <c r="K4" s="177"/>
      <c r="L4" s="177"/>
      <c r="M4" s="177"/>
      <c r="N4" s="181" t="s">
        <v>6</v>
      </c>
    </row>
    <row r="5" spans="1:17" ht="39.75" customHeight="1">
      <c r="A5" s="177"/>
      <c r="B5" s="177"/>
      <c r="C5" s="177"/>
      <c r="D5" s="66" t="s">
        <v>13</v>
      </c>
      <c r="E5" s="66" t="s">
        <v>7</v>
      </c>
      <c r="F5" s="177"/>
      <c r="G5" s="177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82"/>
    </row>
    <row r="6" spans="1:17" ht="20.25" customHeight="1">
      <c r="A6" s="5">
        <v>1</v>
      </c>
      <c r="B6" s="183" t="s">
        <v>15</v>
      </c>
      <c r="C6" s="18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05">
        <v>2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7"/>
      <c r="P25" s="133"/>
      <c r="Q25" s="133"/>
    </row>
    <row r="26" spans="1:17" ht="30" customHeight="1">
      <c r="A26" s="177" t="s">
        <v>1</v>
      </c>
      <c r="B26" s="177" t="s">
        <v>2</v>
      </c>
      <c r="C26" s="177" t="s">
        <v>48</v>
      </c>
      <c r="D26" s="177" t="s">
        <v>264</v>
      </c>
      <c r="E26" s="177"/>
      <c r="F26" s="177" t="s">
        <v>4</v>
      </c>
      <c r="G26" s="177" t="s">
        <v>49</v>
      </c>
      <c r="H26" s="177" t="s">
        <v>5</v>
      </c>
      <c r="I26" s="177"/>
      <c r="J26" s="177"/>
      <c r="K26" s="177"/>
      <c r="L26" s="177"/>
      <c r="M26" s="177"/>
      <c r="N26" s="181" t="s">
        <v>6</v>
      </c>
      <c r="P26" s="24"/>
      <c r="Q26" s="156"/>
    </row>
    <row r="27" spans="1:17" ht="48" customHeight="1">
      <c r="A27" s="177"/>
      <c r="B27" s="177"/>
      <c r="C27" s="177"/>
      <c r="D27" s="66" t="s">
        <v>13</v>
      </c>
      <c r="E27" s="66" t="s">
        <v>7</v>
      </c>
      <c r="F27" s="177"/>
      <c r="G27" s="177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82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87" t="s">
        <v>302</v>
      </c>
      <c r="C35" s="188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189" t="s">
        <v>73</v>
      </c>
      <c r="C36" s="19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183" t="s">
        <v>47</v>
      </c>
      <c r="C40" s="184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178" t="s">
        <v>76</v>
      </c>
      <c r="C41" s="180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178" t="s">
        <v>87</v>
      </c>
      <c r="C50" s="179"/>
      <c r="D50" s="180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191">
        <v>3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P53" s="135"/>
    </row>
    <row r="54" spans="1:17" ht="21.75" customHeight="1">
      <c r="A54" s="177" t="s">
        <v>1</v>
      </c>
      <c r="B54" s="177" t="s">
        <v>2</v>
      </c>
      <c r="C54" s="177" t="s">
        <v>48</v>
      </c>
      <c r="D54" s="177" t="s">
        <v>264</v>
      </c>
      <c r="E54" s="177"/>
      <c r="F54" s="177" t="s">
        <v>4</v>
      </c>
      <c r="G54" s="177" t="s">
        <v>49</v>
      </c>
      <c r="H54" s="177" t="s">
        <v>5</v>
      </c>
      <c r="I54" s="177"/>
      <c r="J54" s="177"/>
      <c r="K54" s="177"/>
      <c r="L54" s="177"/>
      <c r="M54" s="177"/>
      <c r="N54" s="181" t="s">
        <v>6</v>
      </c>
      <c r="O54" s="1" t="s">
        <v>312</v>
      </c>
      <c r="P54" s="135"/>
    </row>
    <row r="55" spans="1:17" ht="40.5" customHeight="1">
      <c r="A55" s="177"/>
      <c r="B55" s="177"/>
      <c r="C55" s="177"/>
      <c r="D55" s="66" t="s">
        <v>13</v>
      </c>
      <c r="E55" s="66" t="s">
        <v>7</v>
      </c>
      <c r="F55" s="177"/>
      <c r="G55" s="177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82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183" t="s">
        <v>47</v>
      </c>
      <c r="C60" s="184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193" t="s">
        <v>253</v>
      </c>
      <c r="C61" s="19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195" t="s">
        <v>47</v>
      </c>
      <c r="C72" s="196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197" t="s">
        <v>261</v>
      </c>
      <c r="C73" s="198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10">
        <v>4</v>
      </c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  <c r="P80" s="117"/>
    </row>
    <row r="81" spans="1:16" ht="18" customHeight="1">
      <c r="A81" s="177" t="s">
        <v>1</v>
      </c>
      <c r="B81" s="177" t="s">
        <v>2</v>
      </c>
      <c r="C81" s="177" t="s">
        <v>48</v>
      </c>
      <c r="D81" s="177" t="s">
        <v>264</v>
      </c>
      <c r="E81" s="177"/>
      <c r="F81" s="177" t="s">
        <v>4</v>
      </c>
      <c r="G81" s="177" t="s">
        <v>49</v>
      </c>
      <c r="H81" s="177" t="s">
        <v>5</v>
      </c>
      <c r="I81" s="177"/>
      <c r="J81" s="177"/>
      <c r="K81" s="177"/>
      <c r="L81" s="177"/>
      <c r="M81" s="177"/>
      <c r="N81" s="181" t="s">
        <v>6</v>
      </c>
      <c r="P81" s="117"/>
    </row>
    <row r="82" spans="1:16" ht="51.75" customHeight="1">
      <c r="A82" s="177"/>
      <c r="B82" s="177"/>
      <c r="C82" s="177"/>
      <c r="D82" s="66" t="s">
        <v>13</v>
      </c>
      <c r="E82" s="66" t="s">
        <v>7</v>
      </c>
      <c r="F82" s="177"/>
      <c r="G82" s="177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82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199" t="s">
        <v>47</v>
      </c>
      <c r="C93" s="200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193" t="s">
        <v>143</v>
      </c>
      <c r="C94" s="194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192" t="s">
        <v>147</v>
      </c>
      <c r="C99" s="192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05">
        <v>5</v>
      </c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7"/>
    </row>
    <row r="109" spans="1:15">
      <c r="A109" s="177" t="s">
        <v>1</v>
      </c>
      <c r="B109" s="177" t="s">
        <v>2</v>
      </c>
      <c r="C109" s="177" t="s">
        <v>48</v>
      </c>
      <c r="D109" s="177" t="s">
        <v>264</v>
      </c>
      <c r="E109" s="177"/>
      <c r="F109" s="177" t="s">
        <v>4</v>
      </c>
      <c r="G109" s="177" t="s">
        <v>49</v>
      </c>
      <c r="H109" s="177" t="s">
        <v>5</v>
      </c>
      <c r="I109" s="177"/>
      <c r="J109" s="177"/>
      <c r="K109" s="177"/>
      <c r="L109" s="177"/>
      <c r="M109" s="177"/>
      <c r="N109" s="181" t="s">
        <v>6</v>
      </c>
    </row>
    <row r="110" spans="1:15" ht="54" customHeight="1">
      <c r="A110" s="177"/>
      <c r="B110" s="177"/>
      <c r="C110" s="177"/>
      <c r="D110" s="66" t="s">
        <v>13</v>
      </c>
      <c r="E110" s="66" t="s">
        <v>7</v>
      </c>
      <c r="F110" s="177"/>
      <c r="G110" s="177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82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183" t="s">
        <v>175</v>
      </c>
      <c r="C129" s="184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05">
        <v>6</v>
      </c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7"/>
    </row>
    <row r="134" spans="1:16">
      <c r="A134" s="177" t="s">
        <v>1</v>
      </c>
      <c r="B134" s="177" t="s">
        <v>2</v>
      </c>
      <c r="C134" s="177" t="s">
        <v>48</v>
      </c>
      <c r="D134" s="177" t="s">
        <v>264</v>
      </c>
      <c r="E134" s="177"/>
      <c r="F134" s="177" t="s">
        <v>4</v>
      </c>
      <c r="G134" s="177" t="s">
        <v>49</v>
      </c>
      <c r="H134" s="177" t="s">
        <v>5</v>
      </c>
      <c r="I134" s="177"/>
      <c r="J134" s="177"/>
      <c r="K134" s="177"/>
      <c r="L134" s="177"/>
      <c r="M134" s="177"/>
      <c r="N134" s="181" t="s">
        <v>6</v>
      </c>
    </row>
    <row r="135" spans="1:16" ht="58.5">
      <c r="A135" s="177"/>
      <c r="B135" s="177"/>
      <c r="C135" s="177"/>
      <c r="D135" s="66" t="s">
        <v>13</v>
      </c>
      <c r="E135" s="66" t="s">
        <v>7</v>
      </c>
      <c r="F135" s="177"/>
      <c r="G135" s="177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82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05">
        <v>7</v>
      </c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</row>
    <row r="161" spans="1:17">
      <c r="A161" s="177" t="s">
        <v>1</v>
      </c>
      <c r="B161" s="177" t="s">
        <v>2</v>
      </c>
      <c r="C161" s="177" t="s">
        <v>48</v>
      </c>
      <c r="D161" s="177" t="s">
        <v>264</v>
      </c>
      <c r="E161" s="177"/>
      <c r="F161" s="177" t="s">
        <v>4</v>
      </c>
      <c r="G161" s="177" t="s">
        <v>49</v>
      </c>
      <c r="H161" s="177" t="s">
        <v>5</v>
      </c>
      <c r="I161" s="177"/>
      <c r="J161" s="177"/>
      <c r="K161" s="177"/>
      <c r="L161" s="177"/>
      <c r="M161" s="177"/>
      <c r="N161" s="181" t="s">
        <v>6</v>
      </c>
    </row>
    <row r="162" spans="1:17" ht="48.75" customHeight="1">
      <c r="A162" s="177"/>
      <c r="B162" s="177"/>
      <c r="C162" s="177"/>
      <c r="D162" s="66" t="s">
        <v>13</v>
      </c>
      <c r="E162" s="66" t="s">
        <v>7</v>
      </c>
      <c r="F162" s="177"/>
      <c r="G162" s="177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82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01" t="s">
        <v>47</v>
      </c>
      <c r="C175" s="202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03" t="s">
        <v>252</v>
      </c>
      <c r="C184" s="204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21.75">
      <c r="A2" s="209" t="s">
        <v>63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14">
      <c r="A3" s="177" t="s">
        <v>1</v>
      </c>
      <c r="B3" s="177" t="s">
        <v>2</v>
      </c>
      <c r="C3" s="177" t="s">
        <v>48</v>
      </c>
      <c r="D3" s="177" t="s">
        <v>3</v>
      </c>
      <c r="E3" s="177"/>
      <c r="F3" s="177" t="s">
        <v>4</v>
      </c>
      <c r="G3" s="177" t="s">
        <v>49</v>
      </c>
      <c r="H3" s="177" t="s">
        <v>5</v>
      </c>
      <c r="I3" s="177"/>
      <c r="J3" s="177"/>
      <c r="K3" s="177"/>
      <c r="L3" s="177"/>
      <c r="M3" s="177"/>
      <c r="N3" s="181" t="s">
        <v>6</v>
      </c>
    </row>
    <row r="4" spans="1:14" ht="78">
      <c r="A4" s="177"/>
      <c r="B4" s="177"/>
      <c r="C4" s="177"/>
      <c r="D4" s="66" t="s">
        <v>13</v>
      </c>
      <c r="E4" s="66" t="s">
        <v>7</v>
      </c>
      <c r="F4" s="177"/>
      <c r="G4" s="177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82"/>
    </row>
    <row r="5" spans="1:14">
      <c r="A5" s="5">
        <v>1</v>
      </c>
      <c r="B5" s="178" t="s">
        <v>15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80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87" t="s">
        <v>47</v>
      </c>
      <c r="C18" s="188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178" t="s">
        <v>73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183" t="s">
        <v>47</v>
      </c>
      <c r="C23" s="184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178" t="s">
        <v>76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15">
        <v>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</row>
    <row r="30" spans="1:14">
      <c r="A30" s="213" t="s">
        <v>1</v>
      </c>
      <c r="B30" s="213" t="s">
        <v>2</v>
      </c>
      <c r="C30" s="213" t="s">
        <v>48</v>
      </c>
      <c r="D30" s="213" t="s">
        <v>3</v>
      </c>
      <c r="E30" s="213"/>
      <c r="F30" s="213" t="s">
        <v>4</v>
      </c>
      <c r="G30" s="213" t="s">
        <v>49</v>
      </c>
      <c r="H30" s="213" t="s">
        <v>5</v>
      </c>
      <c r="I30" s="213"/>
      <c r="J30" s="213"/>
      <c r="K30" s="213"/>
      <c r="L30" s="213"/>
      <c r="M30" s="213"/>
      <c r="N30" s="181" t="s">
        <v>6</v>
      </c>
    </row>
    <row r="31" spans="1:14" ht="78">
      <c r="A31" s="213"/>
      <c r="B31" s="213"/>
      <c r="C31" s="213"/>
      <c r="D31" s="2" t="s">
        <v>13</v>
      </c>
      <c r="E31" s="2" t="s">
        <v>7</v>
      </c>
      <c r="F31" s="213"/>
      <c r="G31" s="213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82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17" t="s">
        <v>87</v>
      </c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179"/>
      <c r="N36" s="219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183" t="s">
        <v>47</v>
      </c>
      <c r="C43" s="184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193" t="s">
        <v>253</v>
      </c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194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183" t="s">
        <v>47</v>
      </c>
      <c r="C54" s="184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05">
        <v>3</v>
      </c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7"/>
    </row>
    <row r="56" spans="1:14">
      <c r="A56" s="177" t="s">
        <v>1</v>
      </c>
      <c r="B56" s="177" t="s">
        <v>2</v>
      </c>
      <c r="C56" s="177" t="s">
        <v>48</v>
      </c>
      <c r="D56" s="177" t="s">
        <v>3</v>
      </c>
      <c r="E56" s="177"/>
      <c r="F56" s="177" t="s">
        <v>4</v>
      </c>
      <c r="G56" s="177" t="s">
        <v>49</v>
      </c>
      <c r="H56" s="177" t="s">
        <v>5</v>
      </c>
      <c r="I56" s="177"/>
      <c r="J56" s="177"/>
      <c r="K56" s="177"/>
      <c r="L56" s="177"/>
      <c r="M56" s="177"/>
      <c r="N56" s="181" t="s">
        <v>6</v>
      </c>
    </row>
    <row r="57" spans="1:14" ht="78">
      <c r="A57" s="177"/>
      <c r="B57" s="177"/>
      <c r="C57" s="177"/>
      <c r="D57" s="66" t="s">
        <v>13</v>
      </c>
      <c r="E57" s="66" t="s">
        <v>7</v>
      </c>
      <c r="F57" s="177"/>
      <c r="G57" s="177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82"/>
    </row>
    <row r="58" spans="1:14">
      <c r="A58" s="71"/>
      <c r="B58" s="197" t="s">
        <v>254</v>
      </c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198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183" t="s">
        <v>47</v>
      </c>
      <c r="C75" s="184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17" t="s">
        <v>143</v>
      </c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9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17" t="s">
        <v>147</v>
      </c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179"/>
      <c r="N81" s="219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21">
        <v>4</v>
      </c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222"/>
    </row>
    <row r="85" spans="1:14">
      <c r="A85" s="177" t="s">
        <v>1</v>
      </c>
      <c r="B85" s="177" t="s">
        <v>2</v>
      </c>
      <c r="C85" s="177" t="s">
        <v>48</v>
      </c>
      <c r="D85" s="177" t="s">
        <v>3</v>
      </c>
      <c r="E85" s="177"/>
      <c r="F85" s="177" t="s">
        <v>4</v>
      </c>
      <c r="G85" s="177" t="s">
        <v>49</v>
      </c>
      <c r="H85" s="177" t="s">
        <v>5</v>
      </c>
      <c r="I85" s="177"/>
      <c r="J85" s="177"/>
      <c r="K85" s="177"/>
      <c r="L85" s="177"/>
      <c r="M85" s="177"/>
      <c r="N85" s="181" t="s">
        <v>6</v>
      </c>
    </row>
    <row r="86" spans="1:14" ht="78">
      <c r="A86" s="177"/>
      <c r="B86" s="177"/>
      <c r="C86" s="177"/>
      <c r="D86" s="66" t="s">
        <v>13</v>
      </c>
      <c r="E86" s="66" t="s">
        <v>7</v>
      </c>
      <c r="F86" s="177"/>
      <c r="G86" s="177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82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178" t="s">
        <v>151</v>
      </c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80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17" t="s">
        <v>175</v>
      </c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179"/>
      <c r="N108" s="219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05">
        <v>5</v>
      </c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7"/>
    </row>
    <row r="115" spans="1:14">
      <c r="A115" s="177" t="s">
        <v>1</v>
      </c>
      <c r="B115" s="177" t="s">
        <v>2</v>
      </c>
      <c r="C115" s="177" t="s">
        <v>48</v>
      </c>
      <c r="D115" s="177" t="s">
        <v>3</v>
      </c>
      <c r="E115" s="177"/>
      <c r="F115" s="177" t="s">
        <v>4</v>
      </c>
      <c r="G115" s="177" t="s">
        <v>49</v>
      </c>
      <c r="H115" s="177" t="s">
        <v>5</v>
      </c>
      <c r="I115" s="177"/>
      <c r="J115" s="177"/>
      <c r="K115" s="177"/>
      <c r="L115" s="177"/>
      <c r="M115" s="177"/>
      <c r="N115" s="181" t="s">
        <v>6</v>
      </c>
    </row>
    <row r="116" spans="1:14" ht="78">
      <c r="A116" s="177"/>
      <c r="B116" s="177"/>
      <c r="C116" s="177"/>
      <c r="D116" s="66" t="s">
        <v>13</v>
      </c>
      <c r="E116" s="66" t="s">
        <v>7</v>
      </c>
      <c r="F116" s="177"/>
      <c r="G116" s="177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82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178" t="s">
        <v>202</v>
      </c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4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05">
        <v>6</v>
      </c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7"/>
    </row>
    <row r="145" spans="1:14">
      <c r="A145" s="177" t="s">
        <v>1</v>
      </c>
      <c r="B145" s="177" t="s">
        <v>2</v>
      </c>
      <c r="C145" s="177" t="s">
        <v>48</v>
      </c>
      <c r="D145" s="177" t="s">
        <v>3</v>
      </c>
      <c r="E145" s="177"/>
      <c r="F145" s="177" t="s">
        <v>4</v>
      </c>
      <c r="G145" s="177" t="s">
        <v>49</v>
      </c>
      <c r="H145" s="177" t="s">
        <v>5</v>
      </c>
      <c r="I145" s="177"/>
      <c r="J145" s="177"/>
      <c r="K145" s="177"/>
      <c r="L145" s="177"/>
      <c r="M145" s="177"/>
      <c r="N145" s="181" t="s">
        <v>6</v>
      </c>
    </row>
    <row r="146" spans="1:14" ht="78">
      <c r="A146" s="177"/>
      <c r="B146" s="177"/>
      <c r="C146" s="177"/>
      <c r="D146" s="66" t="s">
        <v>13</v>
      </c>
      <c r="E146" s="66" t="s">
        <v>7</v>
      </c>
      <c r="F146" s="177"/>
      <c r="G146" s="177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82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17" t="s">
        <v>239</v>
      </c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179"/>
      <c r="N155" s="219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2015-08-17T16:14:54Z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