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9-8-15" sheetId="3" r:id="rId1"/>
  </sheets>
  <calcPr calcId="124519"/>
</workbook>
</file>

<file path=xl/calcChain.xml><?xml version="1.0" encoding="utf-8"?>
<calcChain xmlns="http://schemas.openxmlformats.org/spreadsheetml/2006/main">
  <c r="K184" i="3"/>
  <c r="F184"/>
  <c r="E184"/>
  <c r="M175"/>
  <c r="M169"/>
  <c r="M168"/>
  <c r="M166"/>
  <c r="M163"/>
  <c r="M156"/>
  <c r="M155"/>
  <c r="F72"/>
  <c r="E72"/>
  <c r="D72"/>
  <c r="L72"/>
  <c r="M63"/>
  <c r="E40" l="1"/>
  <c r="K60" l="1"/>
  <c r="D60" l="1"/>
  <c r="K49"/>
  <c r="M47"/>
  <c r="M23"/>
  <c r="M20"/>
  <c r="M17"/>
  <c r="M15"/>
  <c r="M14"/>
  <c r="M13"/>
  <c r="M12"/>
  <c r="M11"/>
  <c r="M10"/>
  <c r="M9"/>
  <c r="M8"/>
  <c r="M7"/>
  <c r="L35"/>
  <c r="K35"/>
  <c r="J35"/>
  <c r="H35"/>
  <c r="E35"/>
  <c r="D35"/>
  <c r="H184"/>
  <c r="M184" s="1"/>
  <c r="D184"/>
  <c r="M181"/>
  <c r="M180"/>
  <c r="M178"/>
  <c r="M174"/>
  <c r="M173"/>
  <c r="M172"/>
  <c r="M171"/>
  <c r="M170"/>
  <c r="M167"/>
  <c r="M165"/>
  <c r="M164"/>
  <c r="M159"/>
  <c r="M158"/>
  <c r="M153"/>
  <c r="K151"/>
  <c r="J151"/>
  <c r="H151"/>
  <c r="G151"/>
  <c r="D151"/>
  <c r="M138"/>
  <c r="M137"/>
  <c r="M131"/>
  <c r="M130"/>
  <c r="K128"/>
  <c r="M121"/>
  <c r="M120"/>
  <c r="M119"/>
  <c r="M118"/>
  <c r="M116"/>
  <c r="M114"/>
  <c r="M113"/>
  <c r="M112"/>
  <c r="M111"/>
  <c r="M107"/>
  <c r="M106"/>
  <c r="M105"/>
  <c r="K103"/>
  <c r="I103"/>
  <c r="F103"/>
  <c r="E103"/>
  <c r="M102"/>
  <c r="M101"/>
  <c r="M100"/>
  <c r="I98"/>
  <c r="H98"/>
  <c r="F98"/>
  <c r="E98"/>
  <c r="M97"/>
  <c r="M96"/>
  <c r="M95"/>
  <c r="L93"/>
  <c r="K93"/>
  <c r="G93"/>
  <c r="F93"/>
  <c r="E93"/>
  <c r="D93"/>
  <c r="M86"/>
  <c r="M84"/>
  <c r="M83"/>
  <c r="M78"/>
  <c r="M77"/>
  <c r="M76"/>
  <c r="M75"/>
  <c r="M74"/>
  <c r="K72"/>
  <c r="M72" s="1"/>
  <c r="M67"/>
  <c r="L60"/>
  <c r="J60"/>
  <c r="H60"/>
  <c r="G60"/>
  <c r="F60"/>
  <c r="E60"/>
  <c r="M59"/>
  <c r="M58"/>
  <c r="M57"/>
  <c r="M56"/>
  <c r="M52"/>
  <c r="M51"/>
  <c r="L49"/>
  <c r="G49"/>
  <c r="F49"/>
  <c r="E49"/>
  <c r="D49"/>
  <c r="M46"/>
  <c r="M45"/>
  <c r="M42"/>
  <c r="L40"/>
  <c r="K40"/>
  <c r="J40"/>
  <c r="H40"/>
  <c r="G40"/>
  <c r="F40"/>
  <c r="M38"/>
  <c r="M37"/>
  <c r="M28"/>
  <c r="M35" l="1"/>
  <c r="M40"/>
  <c r="M128"/>
  <c r="M151"/>
  <c r="M60"/>
  <c r="M98"/>
  <c r="M103"/>
  <c r="M93"/>
  <c r="M49"/>
</calcChain>
</file>

<file path=xl/sharedStrings.xml><?xml version="1.0" encoding="utf-8"?>
<sst xmlns="http://schemas.openxmlformats.org/spreadsheetml/2006/main" count="1297" uniqueCount="283">
  <si>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</si>
  <si>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</si>
  <si>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</si>
  <si>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</si>
  <si>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</si>
  <si>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</si>
  <si>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</si>
  <si>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</si>
  <si>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</si>
  <si>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</si>
  <si>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</si>
  <si>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</si>
  <si>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</si>
  <si>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</si>
  <si>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</si>
  <si>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</si>
  <si>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</si>
  <si>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</si>
  <si>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</si>
  <si>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</si>
  <si>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</si>
  <si>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</si>
  <si>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</si>
  <si>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</si>
  <si>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</si>
  <si>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</si>
  <si>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</si>
  <si>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</si>
  <si>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</si>
  <si>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</si>
  <si>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</si>
  <si>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</si>
  <si>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</si>
  <si>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</si>
  <si>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</si>
  <si>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</si>
  <si>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</si>
  <si>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</si>
  <si>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</si>
  <si>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</si>
  <si>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</si>
  <si>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</si>
  <si>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</si>
  <si>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</si>
  <si>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</si>
  <si>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</si>
  <si>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</si>
  <si>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</si>
  <si>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</si>
  <si>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</si>
  <si>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စခန်း-၂၀ခု</t>
  </si>
  <si>
    <t>စခန်း-၁၇ခု</t>
  </si>
  <si>
    <t>စခန်း-၆ခု</t>
  </si>
  <si>
    <t>စခန်း-၅ခု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</si>
  <si>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</si>
  <si>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</si>
  <si>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</si>
  <si>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</si>
  <si>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</si>
  <si>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</si>
  <si>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</si>
  <si>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</si>
  <si>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</si>
  <si>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</si>
  <si>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</si>
  <si>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</si>
  <si>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</si>
  <si>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</si>
  <si>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</si>
  <si>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</si>
  <si>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</si>
  <si>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</si>
  <si>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</si>
  <si>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</si>
  <si>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</si>
  <si>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</si>
  <si>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</si>
  <si>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</si>
  <si>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</si>
  <si>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</si>
  <si>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</si>
  <si>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</si>
  <si>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</si>
  <si>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</si>
  <si>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</si>
  <si>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</si>
  <si>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ပလက်၀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</si>
  <si>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</si>
  <si>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</si>
  <si>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</si>
  <si>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</si>
  <si>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</si>
  <si>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</si>
  <si>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</si>
  <si>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</si>
  <si>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</si>
  <si>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</si>
  <si>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</si>
  <si>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</si>
  <si>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</si>
  <si>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</si>
  <si>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</si>
  <si>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စခန်း-၉ခု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</si>
  <si>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</si>
  <si>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</si>
  <si>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</si>
  <si>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</si>
  <si>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</si>
  <si>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</si>
  <si>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</si>
  <si>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</si>
  <si>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</si>
  <si>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</si>
  <si>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</si>
  <si>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</si>
  <si>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</si>
  <si>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</si>
  <si>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</si>
  <si>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</si>
  <si>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</si>
  <si>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</si>
  <si>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</si>
  <si>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</si>
  <si>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</si>
  <si>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</si>
  <si>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</si>
  <si>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</si>
  <si>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</si>
  <si>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</si>
  <si>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</si>
  <si>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</si>
  <si>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</si>
  <si>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</si>
  <si>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</si>
  <si>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</si>
  <si>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</si>
  <si>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</si>
  <si>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</si>
  <si>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</si>
  <si>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</si>
  <si>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</si>
  <si>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</si>
  <si>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</si>
  <si>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</si>
  <si>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</si>
  <si>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</si>
  <si>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</si>
  <si>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</si>
  <si>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</si>
  <si>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</si>
  <si>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</si>
  <si>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</si>
  <si>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</si>
  <si>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</si>
  <si>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</si>
  <si>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</si>
  <si>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</si>
  <si>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</si>
  <si>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</si>
  <si>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</si>
  <si>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</si>
  <si>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</si>
  <si>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</si>
  <si>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</si>
  <si>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</si>
  <si>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</si>
  <si>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</si>
  <si>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</si>
  <si>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</si>
  <si>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</si>
  <si>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</si>
  <si>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</si>
  <si>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</si>
  <si>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</si>
  <si>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</si>
  <si>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</si>
  <si>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</si>
  <si>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</si>
  <si>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</si>
  <si>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</si>
  <si>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</si>
  <si>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</si>
  <si>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</si>
  <si>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</si>
  <si>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</si>
  <si>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</si>
  <si>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</si>
  <si>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</si>
  <si>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</si>
  <si>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</si>
  <si>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</si>
  <si>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</si>
  <si>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</si>
  <si>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</si>
  <si>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</si>
  <si>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</si>
  <si>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</si>
  <si>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</si>
  <si>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</si>
  <si>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‌ေဘးသင့်အိမ်ထောင်စု</t>
  </si>
  <si>
    <t>ကြို့ပင် ကောက်</t>
  </si>
  <si>
    <t>ပစ္စည်း(၅)မျိုး(၈၇၀)စာ၊        ခြင်ထောင်/စောင်(၂၁၁)၊ စခန်းသိမ်းပြီး</t>
  </si>
  <si>
    <t xml:space="preserve">ပစ္စည်း-၉မျိုး(၇၄)၊ 
၄မျိုး(၁၈၆)      </t>
  </si>
  <si>
    <t>ပစ္စည်း(၉)မျိုး(၃)၊၄မျိုး(၁၇၃)</t>
  </si>
  <si>
    <t>ပစ္စည်း(၄)မျိုး(၁၈၇၉)၊ စခန်း-၂၂ခု</t>
  </si>
  <si>
    <t>ပစ္စည်း(၄)မျိုး(၆၀၀)စခန်း-၈ခု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</si>
  <si>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</si>
  <si>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</si>
  <si>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</si>
  <si>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</si>
  <si>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</si>
  <si>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ပစ္စည်း-၄မျိုး(၁၇၇)၊စခန်း-၁၃ခု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</si>
  <si>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</si>
  <si>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</si>
  <si>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</si>
  <si>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</si>
  <si>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</si>
  <si>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</si>
  <si>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</si>
  <si>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</si>
  <si>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</si>
  <si>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</si>
  <si>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</si>
  <si>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</si>
  <si>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</si>
  <si>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စခန်း-၁ခု</t>
  </si>
  <si>
    <t xml:space="preserve">စခန်း-၂၈ခု၊ </t>
  </si>
  <si>
    <t>ပစ္စည်း-၄မျိုး(၂၂၄)၊စခန်း-၇ခု</t>
  </si>
  <si>
    <t>ပစ္စည်း-၄မျိုး(၇၅)၊စခန်း-၂ခု</t>
  </si>
  <si>
    <t>ထန်တလန်</t>
  </si>
  <si>
    <t>အ.ထ.ကကျောင်းသို့ပြောင်း‌ေရွှ့ထားခြင်း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</si>
  <si>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</si>
  <si>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စခန်း-၂ခု</t>
  </si>
  <si>
    <t>စခန်းသိမ်းပြီး၊ (၂)ဦးပျောက််ဆုံး</t>
  </si>
  <si>
    <t>ပစ္စည်း-၄မျိုး(၂၁၈)၊စခန်း-၂ခု</t>
  </si>
  <si>
    <t>ဘေးသင့်လူဦးရေ</t>
  </si>
  <si>
    <t>ပစ္စည်း-၄မျိုး (၁၁၂၈) (တိုက်ကြီးနှင့်ဥက္ကံသို့ပေးခြင်း)</t>
  </si>
  <si>
    <t>ပစ္စည်း(၉)မျိုး(၁၂)၊(၄)မျိုး(၂၈)  စခန်းသိမ်းပြီး</t>
  </si>
  <si>
    <t>ပစ္စည်း(၉)မျိုး(၁၀)၊(၄)မျိုး(၃၆)၊ စခန်း-၁၁ခု</t>
  </si>
  <si>
    <t>ပစ္စည်း(၄)မျိုး(၃၀၀)၊စခန်းသိမ်းပြီး</t>
  </si>
  <si>
    <t>ပစ္စည်း(၄)မျိုး(၂၅၀)၊စခန်းသိမ်းပြီး</t>
  </si>
  <si>
    <t>ပစ္စည်း(၉)မျိုး(၁၁)၊(၄)မျိုး(၄၀၀) စခန်းသိမ်းပြီး</t>
  </si>
  <si>
    <t>ပစ္စည်း(၄)မျိုး(၆၁)၊ စခန်း-၁၂ခု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</si>
  <si>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</si>
  <si>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</si>
  <si>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ပစ္စည်း(၉)မျိုး(၉၀၀)၊(၄)မျိုး(၂၅၀၀)၊  တီရှပ်(၁၀၀၀)၊စခန်း-၅ခု</t>
  </si>
  <si>
    <t>ပစ္စည်း(၄)မျိုး(၃၅၈)</t>
  </si>
  <si>
    <t>ပစ္စည်း-၉မျိုး(၃၀)၊ဆွေမျိုးများအိမ်ပြောင်း</t>
  </si>
  <si>
    <t>ပစ္စည်း(၉)မျိုး(၆၄)၊ စခန်းသိမ်းပြီး</t>
  </si>
  <si>
    <t>ပစ္စည်း(၉)မျိုး(၃၅၀)</t>
  </si>
  <si>
    <t>ပစ္စည်း(၉)မျိုး(၁၀၅၀)(၂-၈-၁၅)နေ့စခန်းပိတ်ပြီး</t>
  </si>
  <si>
    <t>ပစ္စည်း(၉)မျိုး(၂၅၀)</t>
  </si>
  <si>
    <t>ပစ္စည်း(၉)မျိုး(၂၀၀)၊(၄)မျိုး(၈၀၀)၊ စခန်းပိတ်ပြီး</t>
  </si>
  <si>
    <t>ပစ္စည်း(၄)မျိုး(၅၀၀)၊စခန်း(၁၉)ခု</t>
  </si>
  <si>
    <t>ပစ္စည်း-(၉)မျိုး(၈)၊(၄)မျိုး(၁၅၄) စခန်းသိမ်းပြီး</t>
  </si>
  <si>
    <t>စခန်း-၁၁ခု၊ပစ္စည်း(၄)မျိုး(၁၅၀)၊ (၉)မျိုး (၁၀၀)၊စောင်၊ဆပ်ပြာ(၆၂၈)စီ၊ (၇)မျိုး(၁၀၀)</t>
  </si>
  <si>
    <t>ပစ္စည်း(၉)မျိုး(၁၀၀)</t>
  </si>
  <si>
    <t>ပစ္စည်း-(၉)မျိုး(၁၀၀)၊(၄)မျိုး(၁၅၀)</t>
  </si>
  <si>
    <t>စခန်း-၂၄ခု၊ပစ္စည်း-(၉)မျိုး(၁၀၀)</t>
  </si>
  <si>
    <t>ပစ္စည်း-(၉)မျိုး(၂၀၇)၊(၄)မျိုး(၄၆၆)၊ စခန်း(၄၁)</t>
  </si>
  <si>
    <t>ပစ္စည်း-(၉)မျိုး(၁၀၃)</t>
  </si>
  <si>
    <r>
      <t>စခန်း-၈ခု</t>
    </r>
    <r>
      <rPr>
        <sz val="10"/>
        <color theme="1"/>
        <rFont val="Myanmar2"/>
        <family val="2"/>
      </rPr>
      <t>၊ပစ္စည်း၉မျိုး၁၀၀</t>
    </r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</si>
  <si>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</t>
    </r>
  </si>
  <si>
    <t>စခန်း-၁၇ခု၊ပစ္စည်း(၉)မျိုး(၁၀၀)</t>
  </si>
  <si>
    <t>ပစ္စည်း(၉)မျိုး(၅၀)စခန်း-၈ခု</t>
  </si>
  <si>
    <t>ပစ္စည်း-၄မျိုး၃၉၊ စခန်းသိမ်းပြီး</t>
  </si>
  <si>
    <t>ပစ္စည်း-၄မျိုး-(၁၃၁)၊စခန်းသိမ်းပြီး</t>
  </si>
  <si>
    <t xml:space="preserve">ပစ္စည်း(၅)မျိုး(၃၀၀)စခန်း-၃ခု </t>
  </si>
  <si>
    <t>ပစ္စည်း(၉)မျိုး(၉၁)၊(၄)မျိုး(၅၉) ဆွေမျိုးများအိမ်ပြောင်း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</si>
  <si>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(၁၉-၈-၂၀၁၅)</t>
    </r>
  </si>
  <si>
    <t>ပစ္စည်း-၉မျိုး(၂၀)</t>
  </si>
  <si>
    <t>ပစ္စည်း-၄မျိုး(၅)</t>
  </si>
  <si>
    <t>ပစ္စည်း(၉)မျိုး(၈)၊(၄)မျိုး၊ (၃၈)(၇)မျိုး(၈၁)(ကျား+တီရှပ်)(၁၃၁) စခန်း-၇ခု</t>
  </si>
  <si>
    <t>ဆွေမျိုးများအိမ်၊စခန်း-၃ခု</t>
  </si>
  <si>
    <t>ပစ္စည်း(၉)မျိုး(၃၃၀)</t>
  </si>
  <si>
    <t>ကဆရစခန်းများမှအဆောင်(၈၁)ဆောင်ပျက်စီး ခြင်း၊ ပစ္စည်း(၉)မျိုး(၁၁၅)</t>
  </si>
  <si>
    <t xml:space="preserve"> ပစ္စည်း(၄)မျိုး(၄၀၀)၊(၅)မျိုး(၃၀၀)</t>
  </si>
  <si>
    <t>ပစ္စည်း(၉)မျိုး (၇၀)၊ စခန်း -၂ခု</t>
  </si>
  <si>
    <t>ပစ္စည်း-၅မျိုး(၄၀၀)၊စခန်း-၄ခု</t>
  </si>
  <si>
    <t>ပစ္စည်း(၅)မျိုး(၃၀၀)၊(၄)မျိုး (၁၇၉)၊ ခြင်ထောင်(၁၅၀)၊ စခန်း(၅)ခု</t>
  </si>
  <si>
    <t>စခန်း-၁၃ခု</t>
  </si>
  <si>
    <t>စခန်း-၆၀ခု၊ပစ္စည်း-(၉)မျိုး(၅၇)စာ၊ (၄)မျိုး (၅၃)စာ</t>
  </si>
  <si>
    <t>စခန်း-၄၄ခု၊ပစ္စည်း(၄)မျိုး (၂၇)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</si>
</sst>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1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0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5" fillId="0" borderId="7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5" fillId="0" borderId="1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9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5" fillId="0" borderId="7" xfId="0" applyFont="1" applyBorder="1" applyAlignment="1">
      <alignment horizontal="right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0" xfId="0" applyFont="1" applyBorder="1"/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vertical="top"/>
    </xf>
    <xf numFmtId="16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6"/>
  <sheetViews>
    <sheetView tabSelected="1" zoomScale="90" zoomScaleNormal="90" workbookViewId="0">
      <selection activeCell="Q16" sqref="Q16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4.42578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7" ht="21.7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7" ht="31.5" customHeight="1">
      <c r="A3" s="146" t="s">
        <v>269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7" ht="18" customHeight="1">
      <c r="A4" s="147" t="s">
        <v>1</v>
      </c>
      <c r="B4" s="147" t="s">
        <v>2</v>
      </c>
      <c r="C4" s="147" t="s">
        <v>47</v>
      </c>
      <c r="D4" s="147" t="s">
        <v>199</v>
      </c>
      <c r="E4" s="147"/>
      <c r="F4" s="147" t="s">
        <v>3</v>
      </c>
      <c r="G4" s="147" t="s">
        <v>48</v>
      </c>
      <c r="H4" s="147" t="s">
        <v>4</v>
      </c>
      <c r="I4" s="147"/>
      <c r="J4" s="147"/>
      <c r="K4" s="147"/>
      <c r="L4" s="147"/>
      <c r="M4" s="147"/>
      <c r="N4" s="151" t="s">
        <v>5</v>
      </c>
    </row>
    <row r="5" spans="1:17" ht="39.75" customHeight="1">
      <c r="A5" s="147"/>
      <c r="B5" s="147"/>
      <c r="C5" s="147"/>
      <c r="D5" s="50" t="s">
        <v>12</v>
      </c>
      <c r="E5" s="50" t="s">
        <v>6</v>
      </c>
      <c r="F5" s="147"/>
      <c r="G5" s="147"/>
      <c r="H5" s="133" t="s">
        <v>7</v>
      </c>
      <c r="I5" s="131" t="s">
        <v>10</v>
      </c>
      <c r="J5" s="131" t="s">
        <v>11</v>
      </c>
      <c r="K5" s="131" t="s">
        <v>13</v>
      </c>
      <c r="L5" s="50" t="s">
        <v>8</v>
      </c>
      <c r="M5" s="50" t="s">
        <v>9</v>
      </c>
      <c r="N5" s="152"/>
    </row>
    <row r="6" spans="1:17" ht="20.25" customHeight="1">
      <c r="A6" s="5">
        <v>1</v>
      </c>
      <c r="B6" s="153" t="s">
        <v>14</v>
      </c>
      <c r="C6" s="154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7" ht="27" customHeight="1">
      <c r="A7" s="6"/>
      <c r="B7" s="60" t="s">
        <v>15</v>
      </c>
      <c r="C7" s="60" t="s">
        <v>35</v>
      </c>
      <c r="D7" s="64">
        <v>94</v>
      </c>
      <c r="E7" s="65">
        <v>4582</v>
      </c>
      <c r="F7" s="65">
        <v>37258</v>
      </c>
      <c r="G7" s="66" t="s">
        <v>45</v>
      </c>
      <c r="H7" s="65">
        <v>66250</v>
      </c>
      <c r="I7" s="66" t="s">
        <v>45</v>
      </c>
      <c r="J7" s="65">
        <v>500000</v>
      </c>
      <c r="K7" s="65">
        <v>513340</v>
      </c>
      <c r="L7" s="66" t="s">
        <v>45</v>
      </c>
      <c r="M7" s="72">
        <f>SUM(H7:L7)</f>
        <v>1079590</v>
      </c>
      <c r="N7" s="12" t="s">
        <v>238</v>
      </c>
      <c r="P7" s="128"/>
    </row>
    <row r="8" spans="1:17">
      <c r="A8" s="7"/>
      <c r="B8" s="60" t="s">
        <v>16</v>
      </c>
      <c r="C8" s="60" t="s">
        <v>35</v>
      </c>
      <c r="D8" s="64">
        <v>14</v>
      </c>
      <c r="E8" s="65">
        <v>760</v>
      </c>
      <c r="F8" s="65">
        <v>10575</v>
      </c>
      <c r="G8" s="65">
        <v>1</v>
      </c>
      <c r="H8" s="65">
        <v>3595050</v>
      </c>
      <c r="I8" s="66" t="s">
        <v>45</v>
      </c>
      <c r="J8" s="66" t="s">
        <v>45</v>
      </c>
      <c r="K8" s="65">
        <v>2439000</v>
      </c>
      <c r="L8" s="65">
        <v>100000</v>
      </c>
      <c r="M8" s="72">
        <f>SUM(H8:L8)</f>
        <v>6134050</v>
      </c>
      <c r="N8" s="11" t="s">
        <v>239</v>
      </c>
      <c r="P8" s="127"/>
    </row>
    <row r="9" spans="1:17" ht="30.75" customHeight="1">
      <c r="A9" s="7"/>
      <c r="B9" s="60" t="s">
        <v>17</v>
      </c>
      <c r="C9" s="60" t="s">
        <v>35</v>
      </c>
      <c r="D9" s="64">
        <v>3</v>
      </c>
      <c r="E9" s="65">
        <v>459</v>
      </c>
      <c r="F9" s="65">
        <v>2525</v>
      </c>
      <c r="G9" s="65">
        <v>1</v>
      </c>
      <c r="H9" s="65">
        <v>1278450</v>
      </c>
      <c r="I9" s="66" t="s">
        <v>45</v>
      </c>
      <c r="J9" s="66" t="s">
        <v>45</v>
      </c>
      <c r="K9" s="65">
        <v>2032500</v>
      </c>
      <c r="L9" s="65">
        <v>100000</v>
      </c>
      <c r="M9" s="72">
        <f>SUM(H9:L9)</f>
        <v>3410950</v>
      </c>
      <c r="N9" s="11" t="s">
        <v>240</v>
      </c>
    </row>
    <row r="10" spans="1:17" ht="21" customHeight="1">
      <c r="A10" s="7"/>
      <c r="B10" s="60" t="s">
        <v>18</v>
      </c>
      <c r="C10" s="60" t="s">
        <v>36</v>
      </c>
      <c r="D10" s="61">
        <v>63</v>
      </c>
      <c r="E10" s="62">
        <v>7562</v>
      </c>
      <c r="F10" s="62">
        <v>37584</v>
      </c>
      <c r="G10" s="62">
        <v>2</v>
      </c>
      <c r="H10" s="63" t="s">
        <v>45</v>
      </c>
      <c r="I10" s="63" t="s">
        <v>45</v>
      </c>
      <c r="J10" s="63" t="s">
        <v>45</v>
      </c>
      <c r="K10" s="63" t="s">
        <v>45</v>
      </c>
      <c r="L10" s="62">
        <v>200000</v>
      </c>
      <c r="M10" s="13">
        <f>SUM(L10)</f>
        <v>200000</v>
      </c>
      <c r="N10" s="8" t="s">
        <v>232</v>
      </c>
    </row>
    <row r="11" spans="1:17" ht="36.75" customHeight="1">
      <c r="A11" s="7"/>
      <c r="B11" s="60" t="s">
        <v>19</v>
      </c>
      <c r="C11" s="60" t="s">
        <v>37</v>
      </c>
      <c r="D11" s="64">
        <v>13</v>
      </c>
      <c r="E11" s="65">
        <v>3390</v>
      </c>
      <c r="F11" s="65">
        <v>15576</v>
      </c>
      <c r="G11" s="65">
        <v>4</v>
      </c>
      <c r="H11" s="65">
        <v>13222200</v>
      </c>
      <c r="I11" s="66" t="s">
        <v>45</v>
      </c>
      <c r="J11" s="65">
        <v>550000</v>
      </c>
      <c r="K11" s="65">
        <v>3494726</v>
      </c>
      <c r="L11" s="65">
        <v>400000</v>
      </c>
      <c r="M11" s="72">
        <f>SUM(H11:L11)</f>
        <v>17666926</v>
      </c>
      <c r="N11" s="11" t="s">
        <v>241</v>
      </c>
    </row>
    <row r="12" spans="1:17" ht="28.5" customHeight="1">
      <c r="A12" s="7"/>
      <c r="B12" s="60" t="s">
        <v>20</v>
      </c>
      <c r="C12" s="60" t="s">
        <v>37</v>
      </c>
      <c r="D12" s="96" t="s">
        <v>45</v>
      </c>
      <c r="E12" s="65">
        <v>865</v>
      </c>
      <c r="F12" s="65">
        <v>11183</v>
      </c>
      <c r="G12" s="66" t="s">
        <v>45</v>
      </c>
      <c r="H12" s="65">
        <v>189450</v>
      </c>
      <c r="I12" s="66" t="s">
        <v>45</v>
      </c>
      <c r="J12" s="66" t="s">
        <v>45</v>
      </c>
      <c r="K12" s="65">
        <v>495930</v>
      </c>
      <c r="L12" s="66" t="s">
        <v>45</v>
      </c>
      <c r="M12" s="72">
        <f>SUM(H12:L12)</f>
        <v>685380</v>
      </c>
      <c r="N12" s="12" t="s">
        <v>242</v>
      </c>
      <c r="P12" s="127"/>
      <c r="Q12" s="19"/>
    </row>
    <row r="13" spans="1:17" ht="33" customHeight="1">
      <c r="A13" s="7"/>
      <c r="B13" s="60" t="s">
        <v>21</v>
      </c>
      <c r="C13" s="60" t="s">
        <v>38</v>
      </c>
      <c r="D13" s="64">
        <v>12</v>
      </c>
      <c r="E13" s="65">
        <v>40</v>
      </c>
      <c r="F13" s="65">
        <v>218</v>
      </c>
      <c r="G13" s="66" t="s">
        <v>45</v>
      </c>
      <c r="H13" s="65">
        <v>173250</v>
      </c>
      <c r="I13" s="66" t="s">
        <v>45</v>
      </c>
      <c r="J13" s="65">
        <v>600000</v>
      </c>
      <c r="K13" s="65">
        <v>492432</v>
      </c>
      <c r="L13" s="66" t="s">
        <v>45</v>
      </c>
      <c r="M13" s="72">
        <f>SUM(H13:L13)</f>
        <v>1265682</v>
      </c>
      <c r="N13" s="11" t="s">
        <v>237</v>
      </c>
      <c r="P13" s="127"/>
      <c r="Q13" s="19"/>
    </row>
    <row r="14" spans="1:17" ht="24.75" customHeight="1">
      <c r="A14" s="7"/>
      <c r="B14" s="60" t="s">
        <v>22</v>
      </c>
      <c r="C14" s="60" t="s">
        <v>38</v>
      </c>
      <c r="D14" s="64">
        <v>32</v>
      </c>
      <c r="E14" s="65">
        <v>56</v>
      </c>
      <c r="F14" s="65">
        <v>4151</v>
      </c>
      <c r="G14" s="66" t="s">
        <v>45</v>
      </c>
      <c r="H14" s="66" t="s">
        <v>45</v>
      </c>
      <c r="I14" s="66" t="s">
        <v>45</v>
      </c>
      <c r="J14" s="66" t="s">
        <v>45</v>
      </c>
      <c r="K14" s="65">
        <v>162600</v>
      </c>
      <c r="L14" s="66" t="s">
        <v>45</v>
      </c>
      <c r="M14" s="41">
        <f>SUM(K14:L14)</f>
        <v>162600</v>
      </c>
      <c r="N14" s="11" t="s">
        <v>243</v>
      </c>
      <c r="P14" s="127"/>
      <c r="Q14" s="19"/>
    </row>
    <row r="15" spans="1:17" ht="17.25" customHeight="1">
      <c r="A15" s="7"/>
      <c r="B15" s="93" t="s">
        <v>23</v>
      </c>
      <c r="C15" s="67" t="s">
        <v>38</v>
      </c>
      <c r="D15" s="61">
        <v>9</v>
      </c>
      <c r="E15" s="62">
        <v>3925</v>
      </c>
      <c r="F15" s="62">
        <v>39321</v>
      </c>
      <c r="G15" s="62">
        <v>1</v>
      </c>
      <c r="H15" s="63" t="s">
        <v>45</v>
      </c>
      <c r="I15" s="63" t="s">
        <v>45</v>
      </c>
      <c r="J15" s="63" t="s">
        <v>45</v>
      </c>
      <c r="K15" s="63" t="s">
        <v>45</v>
      </c>
      <c r="L15" s="62">
        <v>100000</v>
      </c>
      <c r="M15" s="51">
        <f>SUM(L15)</f>
        <v>100000</v>
      </c>
      <c r="N15" s="8" t="s">
        <v>50</v>
      </c>
      <c r="P15" s="109"/>
      <c r="Q15" s="122"/>
    </row>
    <row r="16" spans="1:17">
      <c r="A16" s="7"/>
      <c r="B16" s="60" t="s">
        <v>24</v>
      </c>
      <c r="C16" s="60" t="s">
        <v>38</v>
      </c>
      <c r="D16" s="61">
        <v>7</v>
      </c>
      <c r="E16" s="62">
        <v>2</v>
      </c>
      <c r="F16" s="62">
        <v>4198</v>
      </c>
      <c r="G16" s="63" t="s">
        <v>45</v>
      </c>
      <c r="H16" s="63" t="s">
        <v>45</v>
      </c>
      <c r="I16" s="63" t="s">
        <v>45</v>
      </c>
      <c r="J16" s="63" t="s">
        <v>45</v>
      </c>
      <c r="K16" s="63" t="s">
        <v>45</v>
      </c>
      <c r="L16" s="63" t="s">
        <v>45</v>
      </c>
      <c r="M16" s="76"/>
      <c r="N16" s="11" t="s">
        <v>49</v>
      </c>
      <c r="P16" s="127"/>
      <c r="Q16" s="104"/>
    </row>
    <row r="17" spans="1:17" ht="24.75" customHeight="1">
      <c r="A17" s="7"/>
      <c r="B17" s="60" t="s">
        <v>25</v>
      </c>
      <c r="C17" s="60" t="s">
        <v>38</v>
      </c>
      <c r="D17" s="64">
        <v>2</v>
      </c>
      <c r="E17" s="65">
        <v>619</v>
      </c>
      <c r="F17" s="65">
        <v>2990</v>
      </c>
      <c r="G17" s="66" t="s">
        <v>45</v>
      </c>
      <c r="H17" s="65">
        <v>8100</v>
      </c>
      <c r="I17" s="66" t="s">
        <v>45</v>
      </c>
      <c r="J17" s="65">
        <v>100000</v>
      </c>
      <c r="K17" s="65">
        <v>44132</v>
      </c>
      <c r="L17" s="66" t="s">
        <v>45</v>
      </c>
      <c r="M17" s="112">
        <f>SUM(H17:L17)</f>
        <v>152232</v>
      </c>
      <c r="N17" s="11" t="s">
        <v>244</v>
      </c>
      <c r="P17" s="127"/>
      <c r="Q17" s="104"/>
    </row>
    <row r="18" spans="1:17" ht="18" customHeight="1">
      <c r="A18" s="7"/>
      <c r="B18" s="60" t="s">
        <v>26</v>
      </c>
      <c r="C18" s="60" t="s">
        <v>38</v>
      </c>
      <c r="D18" s="61">
        <v>3</v>
      </c>
      <c r="E18" s="62">
        <v>2164</v>
      </c>
      <c r="F18" s="62">
        <v>12902</v>
      </c>
      <c r="G18" s="63" t="s">
        <v>45</v>
      </c>
      <c r="H18" s="63" t="s">
        <v>45</v>
      </c>
      <c r="I18" s="63" t="s">
        <v>45</v>
      </c>
      <c r="J18" s="63" t="s">
        <v>45</v>
      </c>
      <c r="K18" s="63" t="s">
        <v>45</v>
      </c>
      <c r="L18" s="63" t="s">
        <v>45</v>
      </c>
      <c r="M18" s="76"/>
      <c r="N18" s="11" t="s">
        <v>49</v>
      </c>
      <c r="P18" s="127"/>
      <c r="Q18" s="115"/>
    </row>
    <row r="19" spans="1:17" ht="18" customHeight="1">
      <c r="A19" s="7"/>
      <c r="B19" s="60" t="s">
        <v>27</v>
      </c>
      <c r="C19" s="60" t="s">
        <v>39</v>
      </c>
      <c r="D19" s="61">
        <v>91</v>
      </c>
      <c r="E19" s="62">
        <v>506</v>
      </c>
      <c r="F19" s="62">
        <v>17850</v>
      </c>
      <c r="G19" s="62">
        <v>3</v>
      </c>
      <c r="H19" s="63" t="s">
        <v>45</v>
      </c>
      <c r="I19" s="63" t="s">
        <v>45</v>
      </c>
      <c r="J19" s="63" t="s">
        <v>45</v>
      </c>
      <c r="K19" s="63" t="s">
        <v>45</v>
      </c>
      <c r="L19" s="63" t="s">
        <v>45</v>
      </c>
      <c r="M19" s="76"/>
      <c r="N19" s="12" t="s">
        <v>51</v>
      </c>
      <c r="P19" s="127"/>
      <c r="Q19" s="104"/>
    </row>
    <row r="20" spans="1:17" ht="39" customHeight="1">
      <c r="A20" s="7"/>
      <c r="B20" s="60" t="s">
        <v>28</v>
      </c>
      <c r="C20" s="60" t="s">
        <v>40</v>
      </c>
      <c r="D20" s="64">
        <v>805</v>
      </c>
      <c r="E20" s="65">
        <v>15476</v>
      </c>
      <c r="F20" s="65">
        <v>85124</v>
      </c>
      <c r="G20" s="65">
        <v>4</v>
      </c>
      <c r="H20" s="65">
        <v>5231250</v>
      </c>
      <c r="I20" s="66" t="s">
        <v>45</v>
      </c>
      <c r="J20" s="66" t="s">
        <v>45</v>
      </c>
      <c r="K20" s="65">
        <v>41534400</v>
      </c>
      <c r="L20" s="65">
        <v>400000</v>
      </c>
      <c r="M20" s="112">
        <f>SUM(H20:L20)</f>
        <v>47165650</v>
      </c>
      <c r="N20" s="12" t="s">
        <v>245</v>
      </c>
      <c r="P20" s="127"/>
      <c r="Q20" s="104"/>
    </row>
    <row r="21" spans="1:17" ht="25.5" customHeight="1">
      <c r="A21" s="7"/>
      <c r="B21" s="60" t="s">
        <v>29</v>
      </c>
      <c r="C21" s="60" t="s">
        <v>41</v>
      </c>
      <c r="D21" s="64">
        <v>2</v>
      </c>
      <c r="E21" s="65">
        <v>198</v>
      </c>
      <c r="F21" s="65">
        <v>950</v>
      </c>
      <c r="G21" s="65">
        <v>2</v>
      </c>
      <c r="H21" s="66" t="s">
        <v>45</v>
      </c>
      <c r="I21" s="66" t="s">
        <v>45</v>
      </c>
      <c r="J21" s="66" t="s">
        <v>45</v>
      </c>
      <c r="K21" s="66" t="s">
        <v>45</v>
      </c>
      <c r="L21" s="66" t="s">
        <v>45</v>
      </c>
      <c r="M21" s="33" t="s">
        <v>45</v>
      </c>
      <c r="N21" s="12" t="s">
        <v>233</v>
      </c>
      <c r="P21" s="128"/>
      <c r="Q21" s="104"/>
    </row>
    <row r="22" spans="1:17" ht="24" customHeight="1">
      <c r="A22" s="7"/>
      <c r="B22" s="81" t="s">
        <v>30</v>
      </c>
      <c r="C22" s="82" t="s">
        <v>42</v>
      </c>
      <c r="D22" s="83">
        <v>4</v>
      </c>
      <c r="E22" s="74">
        <v>6963</v>
      </c>
      <c r="F22" s="74">
        <v>35183</v>
      </c>
      <c r="G22" s="75" t="s">
        <v>45</v>
      </c>
      <c r="H22" s="75" t="s">
        <v>45</v>
      </c>
      <c r="I22" s="75" t="s">
        <v>45</v>
      </c>
      <c r="J22" s="75" t="s">
        <v>45</v>
      </c>
      <c r="K22" s="75" t="s">
        <v>45</v>
      </c>
      <c r="L22" s="75" t="s">
        <v>45</v>
      </c>
      <c r="M22" s="38" t="s">
        <v>45</v>
      </c>
      <c r="N22" s="8" t="s">
        <v>52</v>
      </c>
      <c r="P22" s="127"/>
      <c r="Q22" s="104"/>
    </row>
    <row r="23" spans="1:17" ht="27" customHeight="1">
      <c r="A23" s="7"/>
      <c r="B23" s="60" t="s">
        <v>31</v>
      </c>
      <c r="C23" s="68" t="s">
        <v>43</v>
      </c>
      <c r="D23" s="113">
        <v>10</v>
      </c>
      <c r="E23" s="65">
        <v>6242</v>
      </c>
      <c r="F23" s="65">
        <v>28008</v>
      </c>
      <c r="G23" s="66" t="s">
        <v>45</v>
      </c>
      <c r="H23" s="65">
        <v>4718700</v>
      </c>
      <c r="I23" s="66" t="s">
        <v>45</v>
      </c>
      <c r="J23" s="66" t="s">
        <v>45</v>
      </c>
      <c r="K23" s="65">
        <v>4065000</v>
      </c>
      <c r="L23" s="66" t="s">
        <v>45</v>
      </c>
      <c r="M23" s="112">
        <f>SUM(H23:L23)</f>
        <v>8783700</v>
      </c>
      <c r="N23" s="12" t="s">
        <v>208</v>
      </c>
      <c r="P23" s="105"/>
      <c r="Q23" s="123"/>
    </row>
    <row r="24" spans="1:17" ht="33" customHeight="1">
      <c r="A24" s="7"/>
      <c r="B24" s="60" t="s">
        <v>32</v>
      </c>
      <c r="C24" s="68" t="s">
        <v>43</v>
      </c>
      <c r="D24" s="110" t="s">
        <v>45</v>
      </c>
      <c r="E24" s="65">
        <v>1531</v>
      </c>
      <c r="F24" s="65">
        <v>7464</v>
      </c>
      <c r="G24" s="65">
        <v>1</v>
      </c>
      <c r="H24" s="66" t="s">
        <v>45</v>
      </c>
      <c r="I24" s="66" t="s">
        <v>45</v>
      </c>
      <c r="J24" s="66" t="s">
        <v>45</v>
      </c>
      <c r="K24" s="66" t="s">
        <v>45</v>
      </c>
      <c r="L24" s="66" t="s">
        <v>45</v>
      </c>
      <c r="M24" s="30" t="s">
        <v>45</v>
      </c>
      <c r="N24" s="8" t="s">
        <v>52</v>
      </c>
      <c r="P24" s="128"/>
      <c r="Q24" s="124"/>
    </row>
    <row r="25" spans="1:17">
      <c r="A25" s="155">
        <v>2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P25" s="104"/>
      <c r="Q25" s="104"/>
    </row>
    <row r="26" spans="1:17" ht="30" customHeight="1">
      <c r="A26" s="147" t="s">
        <v>1</v>
      </c>
      <c r="B26" s="147" t="s">
        <v>2</v>
      </c>
      <c r="C26" s="147" t="s">
        <v>47</v>
      </c>
      <c r="D26" s="147" t="s">
        <v>199</v>
      </c>
      <c r="E26" s="147"/>
      <c r="F26" s="147" t="s">
        <v>235</v>
      </c>
      <c r="G26" s="147" t="s">
        <v>48</v>
      </c>
      <c r="H26" s="147" t="s">
        <v>4</v>
      </c>
      <c r="I26" s="147"/>
      <c r="J26" s="147"/>
      <c r="K26" s="147"/>
      <c r="L26" s="147"/>
      <c r="M26" s="147"/>
      <c r="N26" s="151" t="s">
        <v>5</v>
      </c>
      <c r="P26" s="19"/>
      <c r="Q26" s="124"/>
    </row>
    <row r="27" spans="1:17" ht="48" customHeight="1">
      <c r="A27" s="147"/>
      <c r="B27" s="147"/>
      <c r="C27" s="147"/>
      <c r="D27" s="50" t="s">
        <v>12</v>
      </c>
      <c r="E27" s="50" t="s">
        <v>6</v>
      </c>
      <c r="F27" s="147"/>
      <c r="G27" s="147"/>
      <c r="H27" s="50" t="s">
        <v>7</v>
      </c>
      <c r="I27" s="131" t="s">
        <v>10</v>
      </c>
      <c r="J27" s="131" t="s">
        <v>11</v>
      </c>
      <c r="K27" s="131" t="s">
        <v>13</v>
      </c>
      <c r="L27" s="50" t="s">
        <v>8</v>
      </c>
      <c r="M27" s="50" t="s">
        <v>9</v>
      </c>
      <c r="N27" s="152"/>
      <c r="P27" s="19"/>
      <c r="Q27" s="124"/>
    </row>
    <row r="28" spans="1:17" ht="23.25" customHeight="1">
      <c r="A28" s="7"/>
      <c r="B28" s="60" t="s">
        <v>33</v>
      </c>
      <c r="C28" s="68" t="s">
        <v>43</v>
      </c>
      <c r="D28" s="113">
        <v>420</v>
      </c>
      <c r="E28" s="65">
        <v>1172</v>
      </c>
      <c r="F28" s="65">
        <v>6194</v>
      </c>
      <c r="G28" s="66" t="s">
        <v>45</v>
      </c>
      <c r="H28" s="65">
        <v>21570300</v>
      </c>
      <c r="I28" s="66" t="s">
        <v>45</v>
      </c>
      <c r="J28" s="66" t="s">
        <v>45</v>
      </c>
      <c r="K28" s="66" t="s">
        <v>45</v>
      </c>
      <c r="L28" s="66" t="s">
        <v>45</v>
      </c>
      <c r="M28" s="34">
        <f>SUM(H28:L28)</f>
        <v>21570300</v>
      </c>
      <c r="N28" s="8" t="s">
        <v>53</v>
      </c>
      <c r="P28" s="122"/>
      <c r="Q28" s="104"/>
    </row>
    <row r="29" spans="1:17" ht="20.25" customHeight="1">
      <c r="A29" s="7"/>
      <c r="B29" s="60" t="s">
        <v>34</v>
      </c>
      <c r="C29" s="68" t="s">
        <v>44</v>
      </c>
      <c r="D29" s="110" t="s">
        <v>45</v>
      </c>
      <c r="E29" s="65">
        <v>1597</v>
      </c>
      <c r="F29" s="65">
        <v>10095</v>
      </c>
      <c r="G29" s="66" t="s">
        <v>45</v>
      </c>
      <c r="H29" s="30" t="s">
        <v>45</v>
      </c>
      <c r="I29" s="66" t="s">
        <v>45</v>
      </c>
      <c r="J29" s="66" t="s">
        <v>45</v>
      </c>
      <c r="K29" s="30" t="s">
        <v>45</v>
      </c>
      <c r="L29" s="66" t="s">
        <v>45</v>
      </c>
      <c r="M29" s="114"/>
      <c r="N29" s="8" t="s">
        <v>53</v>
      </c>
      <c r="P29" s="19"/>
      <c r="Q29" s="125"/>
    </row>
    <row r="30" spans="1:17" ht="20.25" customHeight="1">
      <c r="A30" s="15"/>
      <c r="B30" s="69" t="s">
        <v>54</v>
      </c>
      <c r="C30" s="68" t="s">
        <v>44</v>
      </c>
      <c r="D30" s="70" t="s">
        <v>45</v>
      </c>
      <c r="E30" s="70">
        <v>1444</v>
      </c>
      <c r="F30" s="70">
        <v>6335</v>
      </c>
      <c r="G30" s="70" t="s">
        <v>45</v>
      </c>
      <c r="H30" s="70" t="s">
        <v>45</v>
      </c>
      <c r="I30" s="30" t="s">
        <v>45</v>
      </c>
      <c r="J30" s="70" t="s">
        <v>45</v>
      </c>
      <c r="K30" s="70" t="s">
        <v>45</v>
      </c>
      <c r="L30" s="70" t="s">
        <v>45</v>
      </c>
      <c r="M30" s="70" t="s">
        <v>45</v>
      </c>
      <c r="N30" s="15"/>
      <c r="P30" s="109"/>
      <c r="Q30" s="125"/>
    </row>
    <row r="31" spans="1:17" ht="16.5" customHeight="1">
      <c r="A31" s="5"/>
      <c r="B31" s="22" t="s">
        <v>55</v>
      </c>
      <c r="C31" s="68" t="s">
        <v>44</v>
      </c>
      <c r="D31" s="99" t="s">
        <v>45</v>
      </c>
      <c r="E31" s="21">
        <v>5673</v>
      </c>
      <c r="F31" s="21">
        <v>19920</v>
      </c>
      <c r="G31" s="99" t="s">
        <v>45</v>
      </c>
      <c r="H31" s="99" t="s">
        <v>45</v>
      </c>
      <c r="I31" s="99" t="s">
        <v>45</v>
      </c>
      <c r="J31" s="99" t="s">
        <v>45</v>
      </c>
      <c r="K31" s="99" t="s">
        <v>45</v>
      </c>
      <c r="L31" s="99" t="s">
        <v>45</v>
      </c>
      <c r="M31" s="99" t="s">
        <v>45</v>
      </c>
      <c r="N31" s="8"/>
      <c r="P31" s="19"/>
      <c r="Q31" s="122"/>
    </row>
    <row r="32" spans="1:17" ht="19.5" customHeight="1">
      <c r="A32" s="4"/>
      <c r="B32" s="31" t="s">
        <v>56</v>
      </c>
      <c r="C32" s="68" t="s">
        <v>44</v>
      </c>
      <c r="D32" s="66" t="s">
        <v>45</v>
      </c>
      <c r="E32" s="65">
        <v>435</v>
      </c>
      <c r="F32" s="65">
        <v>2129</v>
      </c>
      <c r="G32" s="65" t="s">
        <v>45</v>
      </c>
      <c r="H32" s="65" t="s">
        <v>45</v>
      </c>
      <c r="I32" s="66" t="s">
        <v>45</v>
      </c>
      <c r="J32" s="66" t="s">
        <v>45</v>
      </c>
      <c r="K32" s="65" t="s">
        <v>45</v>
      </c>
      <c r="L32" s="65" t="s">
        <v>45</v>
      </c>
      <c r="M32" s="98" t="s">
        <v>45</v>
      </c>
      <c r="N32" s="8"/>
      <c r="P32" s="19"/>
      <c r="Q32" s="126"/>
    </row>
    <row r="33" spans="1:17" ht="16.5" customHeight="1">
      <c r="A33" s="5"/>
      <c r="B33" s="22" t="s">
        <v>222</v>
      </c>
      <c r="C33" s="68" t="s">
        <v>44</v>
      </c>
      <c r="D33" s="21">
        <v>22</v>
      </c>
      <c r="E33" s="21">
        <v>22</v>
      </c>
      <c r="F33" s="21">
        <v>1484</v>
      </c>
      <c r="G33" s="99" t="s">
        <v>45</v>
      </c>
      <c r="H33" s="99" t="s">
        <v>45</v>
      </c>
      <c r="I33" s="99" t="s">
        <v>45</v>
      </c>
      <c r="J33" s="99" t="s">
        <v>45</v>
      </c>
      <c r="K33" s="99" t="s">
        <v>45</v>
      </c>
      <c r="L33" s="99" t="s">
        <v>45</v>
      </c>
      <c r="M33" s="99" t="s">
        <v>45</v>
      </c>
      <c r="N33" s="8"/>
      <c r="Q33" s="112"/>
    </row>
    <row r="34" spans="1:17" ht="21" customHeight="1">
      <c r="A34" s="4"/>
      <c r="B34" s="31" t="s">
        <v>224</v>
      </c>
      <c r="C34" s="68" t="s">
        <v>44</v>
      </c>
      <c r="D34" s="66" t="s">
        <v>45</v>
      </c>
      <c r="E34" s="65" t="s">
        <v>45</v>
      </c>
      <c r="F34" s="65">
        <v>350</v>
      </c>
      <c r="G34" s="65" t="s">
        <v>45</v>
      </c>
      <c r="H34" s="65" t="s">
        <v>45</v>
      </c>
      <c r="I34" s="66" t="s">
        <v>45</v>
      </c>
      <c r="J34" s="66" t="s">
        <v>45</v>
      </c>
      <c r="K34" s="65" t="s">
        <v>45</v>
      </c>
      <c r="L34" s="65" t="s">
        <v>45</v>
      </c>
      <c r="M34" s="98" t="s">
        <v>45</v>
      </c>
      <c r="N34" s="8"/>
      <c r="P34" s="103"/>
    </row>
    <row r="35" spans="1:17" ht="22.5" customHeight="1">
      <c r="A35" s="4"/>
      <c r="B35" s="157" t="s">
        <v>223</v>
      </c>
      <c r="C35" s="158"/>
      <c r="D35" s="85">
        <f>D7+D8+D9+D10+D11+D13+D14+D15+D16+D17+D18+D19+D20+D21+D22+D23+D28+D33</f>
        <v>1606</v>
      </c>
      <c r="E35" s="85">
        <f>E7+E8+E9+E10+E11+E12+E13+E14+E15+E16+E17+E18+E19+E20+E21+E22+E23+E24+E28+E29+E30+E31+E32+E33</f>
        <v>65683</v>
      </c>
      <c r="F35" s="85">
        <v>399567</v>
      </c>
      <c r="G35" s="85">
        <v>19</v>
      </c>
      <c r="H35" s="85">
        <f>H7+H8+H9+H11+H12+H13+H17+H20+H23+H28</f>
        <v>50053000</v>
      </c>
      <c r="I35" s="86" t="s">
        <v>45</v>
      </c>
      <c r="J35" s="85">
        <f>J7+J11+J13+J17</f>
        <v>1750000</v>
      </c>
      <c r="K35" s="85">
        <f>K7+K8+K9+K11+K12+K13+K14+K17+K20+K23</f>
        <v>55274060</v>
      </c>
      <c r="L35" s="85">
        <f>L8+L9+L10+L11+L15+L20</f>
        <v>1300000</v>
      </c>
      <c r="M35" s="95">
        <f>SUM(H35:L35)</f>
        <v>108377060</v>
      </c>
      <c r="N35" s="9"/>
      <c r="P35" s="143"/>
    </row>
    <row r="36" spans="1:17" ht="22.5" customHeight="1">
      <c r="A36" s="52">
        <v>2</v>
      </c>
      <c r="B36" s="159" t="s">
        <v>62</v>
      </c>
      <c r="C36" s="160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8" t="s">
        <v>63</v>
      </c>
      <c r="P36" s="88"/>
    </row>
    <row r="37" spans="1:17" ht="21" customHeight="1">
      <c r="A37" s="9"/>
      <c r="B37" s="31" t="s">
        <v>57</v>
      </c>
      <c r="C37" s="31" t="s">
        <v>37</v>
      </c>
      <c r="D37" s="65">
        <v>3</v>
      </c>
      <c r="E37" s="65">
        <v>911</v>
      </c>
      <c r="F37" s="65">
        <v>4872</v>
      </c>
      <c r="G37" s="65">
        <v>1</v>
      </c>
      <c r="H37" s="65">
        <v>12703250</v>
      </c>
      <c r="I37" s="66" t="s">
        <v>45</v>
      </c>
      <c r="J37" s="66" t="s">
        <v>45</v>
      </c>
      <c r="K37" s="65">
        <v>2910540</v>
      </c>
      <c r="L37" s="65">
        <v>100000</v>
      </c>
      <c r="M37" s="72">
        <f>SUM(H37:L37)</f>
        <v>15713790</v>
      </c>
      <c r="N37" s="8" t="s">
        <v>246</v>
      </c>
      <c r="P37" s="105"/>
    </row>
    <row r="38" spans="1:17">
      <c r="A38" s="5"/>
      <c r="B38" s="31" t="s">
        <v>58</v>
      </c>
      <c r="C38" s="31" t="s">
        <v>59</v>
      </c>
      <c r="D38" s="62">
        <v>50</v>
      </c>
      <c r="E38" s="62">
        <v>50</v>
      </c>
      <c r="F38" s="62">
        <v>336</v>
      </c>
      <c r="G38" s="63" t="s">
        <v>45</v>
      </c>
      <c r="H38" s="62">
        <v>247050</v>
      </c>
      <c r="I38" s="63" t="s">
        <v>45</v>
      </c>
      <c r="J38" s="62">
        <v>2500000</v>
      </c>
      <c r="K38" s="63" t="s">
        <v>45</v>
      </c>
      <c r="L38" s="63" t="s">
        <v>45</v>
      </c>
      <c r="M38" s="27">
        <f>SUM(H38:L38)</f>
        <v>2747050</v>
      </c>
      <c r="N38" s="8"/>
      <c r="P38" s="105"/>
    </row>
    <row r="39" spans="1:17">
      <c r="A39" s="5"/>
      <c r="B39" s="31" t="s">
        <v>60</v>
      </c>
      <c r="C39" s="31" t="s">
        <v>61</v>
      </c>
      <c r="D39" s="63" t="s">
        <v>45</v>
      </c>
      <c r="E39" s="62">
        <v>184</v>
      </c>
      <c r="F39" s="62">
        <v>1011</v>
      </c>
      <c r="G39" s="63" t="s">
        <v>45</v>
      </c>
      <c r="H39" s="63" t="s">
        <v>45</v>
      </c>
      <c r="I39" s="63" t="s">
        <v>45</v>
      </c>
      <c r="J39" s="63" t="s">
        <v>45</v>
      </c>
      <c r="K39" s="63" t="s">
        <v>45</v>
      </c>
      <c r="L39" s="63" t="s">
        <v>45</v>
      </c>
      <c r="M39" s="18" t="s">
        <v>45</v>
      </c>
      <c r="N39" s="8"/>
      <c r="P39" s="105"/>
    </row>
    <row r="40" spans="1:17">
      <c r="A40" s="4"/>
      <c r="B40" s="153" t="s">
        <v>46</v>
      </c>
      <c r="C40" s="154"/>
      <c r="D40" s="26">
        <v>53</v>
      </c>
      <c r="E40" s="26">
        <f>SUM(E37:E39)</f>
        <v>1145</v>
      </c>
      <c r="F40" s="26">
        <f>SUM(F37:F39)</f>
        <v>6219</v>
      </c>
      <c r="G40" s="26">
        <f>SUM(G37:G39)</f>
        <v>1</v>
      </c>
      <c r="H40" s="26">
        <f>SUM(H37:H39)</f>
        <v>12950300</v>
      </c>
      <c r="I40" s="25"/>
      <c r="J40" s="26">
        <f>SUM(J38:J39)</f>
        <v>2500000</v>
      </c>
      <c r="K40" s="26">
        <f>SUM(K37:K39)</f>
        <v>2910540</v>
      </c>
      <c r="L40" s="26">
        <f>SUM(L37:L39)</f>
        <v>100000</v>
      </c>
      <c r="M40" s="95">
        <f>SUM(H40:L40)</f>
        <v>18460840</v>
      </c>
      <c r="N40" s="8"/>
      <c r="P40" s="105"/>
    </row>
    <row r="41" spans="1:17" ht="21" customHeight="1">
      <c r="A41" s="5">
        <v>3</v>
      </c>
      <c r="B41" s="148" t="s">
        <v>64</v>
      </c>
      <c r="C41" s="15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8" t="s">
        <v>63</v>
      </c>
      <c r="P41" s="105"/>
    </row>
    <row r="42" spans="1:17" ht="19.5" customHeight="1">
      <c r="A42" s="4"/>
      <c r="B42" s="31" t="s">
        <v>65</v>
      </c>
      <c r="C42" s="31" t="s">
        <v>66</v>
      </c>
      <c r="D42" s="62">
        <v>8</v>
      </c>
      <c r="E42" s="62">
        <v>173</v>
      </c>
      <c r="F42" s="62">
        <v>931</v>
      </c>
      <c r="G42" s="62">
        <v>5</v>
      </c>
      <c r="H42" s="63" t="s">
        <v>45</v>
      </c>
      <c r="I42" s="63" t="s">
        <v>45</v>
      </c>
      <c r="J42" s="63" t="s">
        <v>45</v>
      </c>
      <c r="K42" s="62">
        <v>1472688</v>
      </c>
      <c r="L42" s="62">
        <v>500000</v>
      </c>
      <c r="M42" s="18">
        <f>SUM(K42:L42)</f>
        <v>1972688</v>
      </c>
      <c r="N42" s="12" t="s">
        <v>203</v>
      </c>
      <c r="P42" s="105"/>
    </row>
    <row r="43" spans="1:17">
      <c r="A43" s="4"/>
      <c r="B43" s="31" t="s">
        <v>67</v>
      </c>
      <c r="C43" s="31" t="s">
        <v>61</v>
      </c>
      <c r="D43" s="63" t="s">
        <v>45</v>
      </c>
      <c r="E43" s="62">
        <v>454</v>
      </c>
      <c r="F43" s="62">
        <v>2282</v>
      </c>
      <c r="G43" s="63" t="s">
        <v>45</v>
      </c>
      <c r="H43" s="63" t="s">
        <v>45</v>
      </c>
      <c r="I43" s="63" t="s">
        <v>45</v>
      </c>
      <c r="J43" s="63" t="s">
        <v>45</v>
      </c>
      <c r="K43" s="63" t="s">
        <v>45</v>
      </c>
      <c r="L43" s="63" t="s">
        <v>45</v>
      </c>
      <c r="M43" s="18" t="s">
        <v>45</v>
      </c>
      <c r="N43" s="4"/>
      <c r="P43" s="105"/>
    </row>
    <row r="44" spans="1:17">
      <c r="A44" s="4"/>
      <c r="B44" s="31" t="s">
        <v>68</v>
      </c>
      <c r="C44" s="31" t="s">
        <v>69</v>
      </c>
      <c r="D44" s="63" t="s">
        <v>45</v>
      </c>
      <c r="E44" s="62">
        <v>476</v>
      </c>
      <c r="F44" s="62">
        <v>2140</v>
      </c>
      <c r="G44" s="63" t="s">
        <v>45</v>
      </c>
      <c r="H44" s="63" t="s">
        <v>45</v>
      </c>
      <c r="I44" s="63" t="s">
        <v>45</v>
      </c>
      <c r="J44" s="63" t="s">
        <v>45</v>
      </c>
      <c r="K44" s="63" t="s">
        <v>45</v>
      </c>
      <c r="L44" s="63" t="s">
        <v>45</v>
      </c>
      <c r="M44" s="98" t="s">
        <v>45</v>
      </c>
      <c r="N44" s="17"/>
      <c r="P44" s="105"/>
    </row>
    <row r="45" spans="1:17">
      <c r="A45" s="4"/>
      <c r="B45" s="31" t="s">
        <v>70</v>
      </c>
      <c r="C45" s="31" t="s">
        <v>40</v>
      </c>
      <c r="D45" s="62">
        <v>2</v>
      </c>
      <c r="E45" s="62">
        <v>6</v>
      </c>
      <c r="F45" s="62">
        <v>42</v>
      </c>
      <c r="G45" s="63" t="s">
        <v>45</v>
      </c>
      <c r="H45" s="63" t="s">
        <v>45</v>
      </c>
      <c r="I45" s="63" t="s">
        <v>45</v>
      </c>
      <c r="J45" s="63" t="s">
        <v>45</v>
      </c>
      <c r="K45" s="62">
        <v>40650</v>
      </c>
      <c r="L45" s="63" t="s">
        <v>45</v>
      </c>
      <c r="M45" s="13">
        <f>SUM(K45:L45)</f>
        <v>40650</v>
      </c>
      <c r="N45" s="4" t="s">
        <v>271</v>
      </c>
      <c r="P45" s="105"/>
    </row>
    <row r="46" spans="1:17" ht="38.25" customHeight="1">
      <c r="A46" s="4"/>
      <c r="B46" s="31" t="s">
        <v>71</v>
      </c>
      <c r="C46" s="68" t="s">
        <v>44</v>
      </c>
      <c r="D46" s="65">
        <v>74</v>
      </c>
      <c r="E46" s="65">
        <v>260</v>
      </c>
      <c r="F46" s="65">
        <v>1638</v>
      </c>
      <c r="G46" s="65">
        <v>4</v>
      </c>
      <c r="H46" s="66" t="s">
        <v>45</v>
      </c>
      <c r="I46" s="66" t="s">
        <v>45</v>
      </c>
      <c r="J46" s="66" t="s">
        <v>45</v>
      </c>
      <c r="K46" s="65">
        <v>3145064</v>
      </c>
      <c r="L46" s="65">
        <v>400000</v>
      </c>
      <c r="M46" s="98">
        <f>SUM(K46:L46)</f>
        <v>3545064</v>
      </c>
      <c r="N46" s="11" t="s">
        <v>202</v>
      </c>
      <c r="P46" s="105"/>
    </row>
    <row r="47" spans="1:17" ht="24.75" customHeight="1">
      <c r="A47" s="14"/>
      <c r="B47" s="31" t="s">
        <v>72</v>
      </c>
      <c r="C47" s="68" t="s">
        <v>44</v>
      </c>
      <c r="D47" s="62">
        <v>20</v>
      </c>
      <c r="E47" s="62">
        <v>20</v>
      </c>
      <c r="F47" s="62">
        <v>105</v>
      </c>
      <c r="G47" s="63" t="s">
        <v>45</v>
      </c>
      <c r="H47" s="62">
        <v>89100</v>
      </c>
      <c r="I47" s="63" t="s">
        <v>45</v>
      </c>
      <c r="J47" s="62">
        <v>1000000</v>
      </c>
      <c r="K47" s="62">
        <v>441320</v>
      </c>
      <c r="L47" s="63" t="s">
        <v>45</v>
      </c>
      <c r="M47" s="18">
        <f>SUM(H47:L47)</f>
        <v>1530420</v>
      </c>
      <c r="N47" s="111" t="s">
        <v>270</v>
      </c>
      <c r="P47" s="105"/>
    </row>
    <row r="48" spans="1:17" ht="20.25" customHeight="1">
      <c r="A48" s="5"/>
      <c r="B48" s="31" t="s">
        <v>73</v>
      </c>
      <c r="C48" s="68" t="s">
        <v>44</v>
      </c>
      <c r="D48" s="62">
        <v>23</v>
      </c>
      <c r="E48" s="62">
        <v>97</v>
      </c>
      <c r="F48" s="62">
        <v>473</v>
      </c>
      <c r="G48" s="63" t="s">
        <v>45</v>
      </c>
      <c r="H48" s="63" t="s">
        <v>45</v>
      </c>
      <c r="I48" s="63" t="s">
        <v>45</v>
      </c>
      <c r="J48" s="63" t="s">
        <v>45</v>
      </c>
      <c r="K48" s="63" t="s">
        <v>45</v>
      </c>
      <c r="L48" s="63" t="s">
        <v>45</v>
      </c>
      <c r="M48" s="16" t="s">
        <v>45</v>
      </c>
      <c r="N48" s="20"/>
      <c r="P48" s="105"/>
    </row>
    <row r="49" spans="1:16" ht="19.5" customHeight="1">
      <c r="A49" s="9"/>
      <c r="B49" s="25" t="s">
        <v>46</v>
      </c>
      <c r="C49" s="2"/>
      <c r="D49" s="85">
        <f>SUM(D42:D48)</f>
        <v>127</v>
      </c>
      <c r="E49" s="85">
        <f>SUM(E42:E48)</f>
        <v>1486</v>
      </c>
      <c r="F49" s="85">
        <f>SUM(F42:F48)</f>
        <v>7611</v>
      </c>
      <c r="G49" s="85">
        <f>SUM(G42:G48)</f>
        <v>9</v>
      </c>
      <c r="H49" s="85">
        <v>89100</v>
      </c>
      <c r="I49" s="86" t="s">
        <v>45</v>
      </c>
      <c r="J49" s="85">
        <v>1000000</v>
      </c>
      <c r="K49" s="85">
        <f>K42+K45+K46+K47</f>
        <v>5099722</v>
      </c>
      <c r="L49" s="85">
        <f>SUM(L42:L48)</f>
        <v>900000</v>
      </c>
      <c r="M49" s="72">
        <f>SUM(M42:M48)</f>
        <v>7088822</v>
      </c>
      <c r="N49" s="24"/>
      <c r="P49" s="105"/>
    </row>
    <row r="50" spans="1:16" ht="19.5" customHeight="1">
      <c r="A50" s="5">
        <v>4</v>
      </c>
      <c r="B50" s="148" t="s">
        <v>74</v>
      </c>
      <c r="C50" s="149"/>
      <c r="D50" s="150"/>
      <c r="E50" s="20"/>
      <c r="F50" s="20"/>
      <c r="G50" s="20"/>
      <c r="H50" s="20"/>
      <c r="I50" s="20"/>
      <c r="J50" s="20"/>
      <c r="K50" s="20"/>
      <c r="L50" s="20"/>
      <c r="M50" s="20"/>
      <c r="N50" s="20"/>
      <c r="P50" s="105"/>
    </row>
    <row r="51" spans="1:16" ht="26.25" customHeight="1">
      <c r="A51" s="4"/>
      <c r="B51" s="31" t="s">
        <v>75</v>
      </c>
      <c r="C51" s="31" t="s">
        <v>61</v>
      </c>
      <c r="D51" s="65">
        <v>32</v>
      </c>
      <c r="E51" s="65">
        <v>30</v>
      </c>
      <c r="F51" s="65">
        <v>159</v>
      </c>
      <c r="G51" s="65">
        <v>4</v>
      </c>
      <c r="H51" s="65">
        <v>128250</v>
      </c>
      <c r="I51" s="66" t="s">
        <v>45</v>
      </c>
      <c r="J51" s="65">
        <v>1500000</v>
      </c>
      <c r="K51" s="65">
        <v>661980</v>
      </c>
      <c r="L51" s="65">
        <v>300000</v>
      </c>
      <c r="M51" s="41">
        <f>SUM(H51:L51)</f>
        <v>2590230</v>
      </c>
      <c r="N51" s="12" t="s">
        <v>247</v>
      </c>
      <c r="P51" s="105"/>
    </row>
    <row r="52" spans="1:16" ht="21.75" customHeight="1">
      <c r="A52" s="129"/>
      <c r="B52" s="31" t="s">
        <v>76</v>
      </c>
      <c r="C52" s="31" t="s">
        <v>61</v>
      </c>
      <c r="D52" s="65">
        <v>64</v>
      </c>
      <c r="E52" s="65">
        <v>64</v>
      </c>
      <c r="F52" s="65">
        <v>252</v>
      </c>
      <c r="G52" s="65">
        <v>8</v>
      </c>
      <c r="H52" s="65">
        <v>197550</v>
      </c>
      <c r="I52" s="65" t="s">
        <v>45</v>
      </c>
      <c r="J52" s="65">
        <v>3200000</v>
      </c>
      <c r="K52" s="65">
        <v>1412224</v>
      </c>
      <c r="L52" s="65">
        <v>800000</v>
      </c>
      <c r="M52" s="41">
        <f>SUM(H52:L52)</f>
        <v>5609774</v>
      </c>
      <c r="N52" s="12" t="s">
        <v>248</v>
      </c>
      <c r="P52" s="105"/>
    </row>
    <row r="53" spans="1:16" s="19" customFormat="1" ht="20.25" customHeight="1">
      <c r="A53" s="161">
        <v>3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P53" s="105"/>
    </row>
    <row r="54" spans="1:16" ht="21.75" customHeight="1">
      <c r="A54" s="147" t="s">
        <v>1</v>
      </c>
      <c r="B54" s="147" t="s">
        <v>2</v>
      </c>
      <c r="C54" s="147" t="s">
        <v>47</v>
      </c>
      <c r="D54" s="147" t="s">
        <v>199</v>
      </c>
      <c r="E54" s="147"/>
      <c r="F54" s="147" t="s">
        <v>3</v>
      </c>
      <c r="G54" s="147" t="s">
        <v>48</v>
      </c>
      <c r="H54" s="147" t="s">
        <v>4</v>
      </c>
      <c r="I54" s="147"/>
      <c r="J54" s="147"/>
      <c r="K54" s="147"/>
      <c r="L54" s="147"/>
      <c r="M54" s="147"/>
      <c r="N54" s="151" t="s">
        <v>5</v>
      </c>
      <c r="P54" s="105"/>
    </row>
    <row r="55" spans="1:16" ht="40.5" customHeight="1">
      <c r="A55" s="147"/>
      <c r="B55" s="147"/>
      <c r="C55" s="147"/>
      <c r="D55" s="50" t="s">
        <v>12</v>
      </c>
      <c r="E55" s="50" t="s">
        <v>6</v>
      </c>
      <c r="F55" s="147"/>
      <c r="G55" s="147"/>
      <c r="H55" s="50" t="s">
        <v>7</v>
      </c>
      <c r="I55" s="134" t="s">
        <v>10</v>
      </c>
      <c r="J55" s="134" t="s">
        <v>11</v>
      </c>
      <c r="K55" s="134" t="s">
        <v>13</v>
      </c>
      <c r="L55" s="134" t="s">
        <v>8</v>
      </c>
      <c r="M55" s="134" t="s">
        <v>9</v>
      </c>
      <c r="N55" s="152"/>
      <c r="P55" s="105"/>
    </row>
    <row r="56" spans="1:16" ht="31.5" customHeight="1">
      <c r="A56" s="4"/>
      <c r="B56" s="55" t="s">
        <v>77</v>
      </c>
      <c r="C56" s="55" t="s">
        <v>61</v>
      </c>
      <c r="D56" s="65">
        <v>91</v>
      </c>
      <c r="E56" s="65">
        <v>131</v>
      </c>
      <c r="F56" s="65">
        <v>438</v>
      </c>
      <c r="G56" s="66" t="s">
        <v>45</v>
      </c>
      <c r="H56" s="65">
        <v>135900</v>
      </c>
      <c r="I56" s="66" t="s">
        <v>45</v>
      </c>
      <c r="J56" s="65">
        <v>200000</v>
      </c>
      <c r="K56" s="65">
        <v>2746670</v>
      </c>
      <c r="L56" s="66" t="s">
        <v>45</v>
      </c>
      <c r="M56" s="34">
        <f>SUM(H56:L56)</f>
        <v>3082570</v>
      </c>
      <c r="N56" s="12" t="s">
        <v>268</v>
      </c>
      <c r="P56" s="105"/>
    </row>
    <row r="57" spans="1:16" ht="23.25" customHeight="1">
      <c r="A57" s="4"/>
      <c r="B57" s="31" t="s">
        <v>78</v>
      </c>
      <c r="C57" s="31" t="s">
        <v>41</v>
      </c>
      <c r="D57" s="66" t="s">
        <v>45</v>
      </c>
      <c r="E57" s="65">
        <v>1879</v>
      </c>
      <c r="F57" s="65">
        <v>8016</v>
      </c>
      <c r="G57" s="66" t="s">
        <v>45</v>
      </c>
      <c r="H57" s="65">
        <v>6476400</v>
      </c>
      <c r="I57" s="66" t="s">
        <v>45</v>
      </c>
      <c r="J57" s="66" t="s">
        <v>45</v>
      </c>
      <c r="K57" s="65">
        <v>15276270</v>
      </c>
      <c r="L57" s="66" t="s">
        <v>45</v>
      </c>
      <c r="M57" s="112">
        <f>SUM(H57:L57)</f>
        <v>21752670</v>
      </c>
      <c r="N57" s="28" t="s">
        <v>204</v>
      </c>
      <c r="P57" s="105"/>
    </row>
    <row r="58" spans="1:16" ht="21" customHeight="1">
      <c r="A58" s="4"/>
      <c r="B58" s="31" t="s">
        <v>79</v>
      </c>
      <c r="C58" s="31"/>
      <c r="D58" s="66" t="s">
        <v>45</v>
      </c>
      <c r="E58" s="65">
        <v>970</v>
      </c>
      <c r="F58" s="65">
        <v>3683</v>
      </c>
      <c r="G58" s="66" t="s">
        <v>45</v>
      </c>
      <c r="H58" s="65">
        <v>2498400</v>
      </c>
      <c r="I58" s="66" t="s">
        <v>45</v>
      </c>
      <c r="J58" s="66" t="s">
        <v>45</v>
      </c>
      <c r="K58" s="65">
        <v>4878000</v>
      </c>
      <c r="L58" s="66" t="s">
        <v>45</v>
      </c>
      <c r="M58" s="41">
        <f>SUM(H58:L58)</f>
        <v>7376400</v>
      </c>
      <c r="N58" s="12" t="s">
        <v>205</v>
      </c>
      <c r="P58" s="105"/>
    </row>
    <row r="59" spans="1:16" ht="22.5" customHeight="1">
      <c r="A59" s="5"/>
      <c r="B59" s="31" t="s">
        <v>80</v>
      </c>
      <c r="C59" s="68" t="s">
        <v>42</v>
      </c>
      <c r="D59" s="65">
        <v>1</v>
      </c>
      <c r="E59" s="65">
        <v>681</v>
      </c>
      <c r="F59" s="65">
        <v>3064</v>
      </c>
      <c r="G59" s="66" t="s">
        <v>45</v>
      </c>
      <c r="H59" s="66" t="s">
        <v>45</v>
      </c>
      <c r="I59" s="66" t="s">
        <v>45</v>
      </c>
      <c r="J59" s="66" t="s">
        <v>45</v>
      </c>
      <c r="K59" s="65">
        <v>5550466</v>
      </c>
      <c r="L59" s="66" t="s">
        <v>45</v>
      </c>
      <c r="M59" s="41">
        <f>SUM(K59:L59)</f>
        <v>5550466</v>
      </c>
      <c r="N59" s="12" t="s">
        <v>53</v>
      </c>
    </row>
    <row r="60" spans="1:16" ht="19.5" customHeight="1">
      <c r="A60" s="4"/>
      <c r="B60" s="153" t="s">
        <v>46</v>
      </c>
      <c r="C60" s="154"/>
      <c r="D60" s="26">
        <f>D51+D52+D56+D59</f>
        <v>188</v>
      </c>
      <c r="E60" s="26">
        <f>SUM(E51:E59)</f>
        <v>3755</v>
      </c>
      <c r="F60" s="26">
        <f>SUM(F51:F59)</f>
        <v>15612</v>
      </c>
      <c r="G60" s="26">
        <f>SUM(G51:G59)</f>
        <v>12</v>
      </c>
      <c r="H60" s="26">
        <f>SUM(H51:H59)</f>
        <v>9436500</v>
      </c>
      <c r="I60" s="35" t="s">
        <v>45</v>
      </c>
      <c r="J60" s="26">
        <f>SUM(J51:J59)</f>
        <v>4900000</v>
      </c>
      <c r="K60" s="112">
        <f>K51+K52+K56+K57+K58+K59</f>
        <v>30525610</v>
      </c>
      <c r="L60" s="26">
        <f>SUM(L51:L59)</f>
        <v>1100000</v>
      </c>
      <c r="M60" s="95">
        <f>SUM(H60:L60)</f>
        <v>45962110</v>
      </c>
      <c r="N60" s="13"/>
    </row>
    <row r="61" spans="1:16">
      <c r="A61" s="53">
        <v>5</v>
      </c>
      <c r="B61" s="163" t="s">
        <v>195</v>
      </c>
      <c r="C61" s="16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6" ht="18.75" customHeight="1">
      <c r="A62" s="4"/>
      <c r="B62" s="31" t="s">
        <v>81</v>
      </c>
      <c r="C62" s="31" t="s">
        <v>82</v>
      </c>
      <c r="D62" s="65">
        <v>142</v>
      </c>
      <c r="E62" s="65">
        <v>32</v>
      </c>
      <c r="F62" s="65">
        <v>165</v>
      </c>
      <c r="G62" s="66" t="s">
        <v>45</v>
      </c>
      <c r="H62" s="66" t="s">
        <v>45</v>
      </c>
      <c r="I62" s="66" t="s">
        <v>45</v>
      </c>
      <c r="J62" s="66" t="s">
        <v>45</v>
      </c>
      <c r="K62" s="66" t="s">
        <v>45</v>
      </c>
      <c r="L62" s="66" t="s">
        <v>45</v>
      </c>
      <c r="M62" s="49" t="s">
        <v>45</v>
      </c>
      <c r="N62" s="12" t="s">
        <v>83</v>
      </c>
    </row>
    <row r="63" spans="1:16" ht="40.5">
      <c r="A63" s="4"/>
      <c r="B63" s="31" t="s">
        <v>84</v>
      </c>
      <c r="C63" s="31" t="s">
        <v>85</v>
      </c>
      <c r="D63" s="65">
        <v>853</v>
      </c>
      <c r="E63" s="65">
        <v>853</v>
      </c>
      <c r="F63" s="65">
        <v>3810</v>
      </c>
      <c r="G63" s="65">
        <v>3</v>
      </c>
      <c r="H63" s="66" t="s">
        <v>45</v>
      </c>
      <c r="I63" s="66" t="s">
        <v>45</v>
      </c>
      <c r="J63" s="65">
        <v>52340000</v>
      </c>
      <c r="K63" s="65">
        <v>2635348</v>
      </c>
      <c r="L63" s="65">
        <v>300000</v>
      </c>
      <c r="M63" s="41">
        <f>SUM(J63:L63)</f>
        <v>55275348</v>
      </c>
      <c r="N63" s="12" t="s">
        <v>272</v>
      </c>
    </row>
    <row r="64" spans="1:16" ht="21.75" customHeight="1">
      <c r="A64" s="4"/>
      <c r="B64" s="31" t="s">
        <v>86</v>
      </c>
      <c r="C64" s="68" t="s">
        <v>44</v>
      </c>
      <c r="D64" s="62">
        <v>950</v>
      </c>
      <c r="E64" s="62">
        <v>950</v>
      </c>
      <c r="F64" s="62">
        <v>4550</v>
      </c>
      <c r="G64" s="63" t="s">
        <v>45</v>
      </c>
      <c r="H64" s="63" t="s">
        <v>45</v>
      </c>
      <c r="I64" s="63" t="s">
        <v>45</v>
      </c>
      <c r="J64" s="63" t="s">
        <v>45</v>
      </c>
      <c r="K64" s="62">
        <v>1544620</v>
      </c>
      <c r="L64" s="63" t="s">
        <v>45</v>
      </c>
      <c r="M64" s="32">
        <v>1544620</v>
      </c>
      <c r="N64" s="12" t="s">
        <v>277</v>
      </c>
    </row>
    <row r="65" spans="1:16" ht="24" customHeight="1">
      <c r="A65" s="4"/>
      <c r="B65" s="31" t="s">
        <v>87</v>
      </c>
      <c r="C65" s="68" t="s">
        <v>44</v>
      </c>
      <c r="D65" s="57">
        <v>376</v>
      </c>
      <c r="E65" s="57">
        <v>376</v>
      </c>
      <c r="F65" s="57">
        <v>2466</v>
      </c>
      <c r="G65" s="66" t="s">
        <v>45</v>
      </c>
      <c r="H65" s="66" t="s">
        <v>45</v>
      </c>
      <c r="I65" s="66" t="s">
        <v>45</v>
      </c>
      <c r="J65" s="66" t="s">
        <v>45</v>
      </c>
      <c r="K65" s="66" t="s">
        <v>45</v>
      </c>
      <c r="L65" s="66" t="s">
        <v>45</v>
      </c>
      <c r="M65" s="33" t="s">
        <v>45</v>
      </c>
      <c r="N65" s="12" t="s">
        <v>88</v>
      </c>
    </row>
    <row r="66" spans="1:16" ht="19.5" customHeight="1">
      <c r="A66" s="5"/>
      <c r="B66" s="31" t="s">
        <v>89</v>
      </c>
      <c r="C66" s="68" t="s">
        <v>44</v>
      </c>
      <c r="D66" s="57">
        <v>111</v>
      </c>
      <c r="E66" s="57">
        <v>111</v>
      </c>
      <c r="F66" s="57">
        <v>578</v>
      </c>
      <c r="G66" s="65">
        <v>1</v>
      </c>
      <c r="H66" s="66" t="s">
        <v>45</v>
      </c>
      <c r="I66" s="66" t="s">
        <v>45</v>
      </c>
      <c r="J66" s="66" t="s">
        <v>45</v>
      </c>
      <c r="K66" s="66" t="s">
        <v>45</v>
      </c>
      <c r="L66" s="65">
        <v>100000</v>
      </c>
      <c r="M66" s="34">
        <v>100000</v>
      </c>
      <c r="N66" s="12" t="s">
        <v>90</v>
      </c>
    </row>
    <row r="67" spans="1:16">
      <c r="A67" s="4"/>
      <c r="B67" s="31" t="s">
        <v>91</v>
      </c>
      <c r="C67" s="68" t="s">
        <v>44</v>
      </c>
      <c r="D67" s="57">
        <v>93</v>
      </c>
      <c r="E67" s="57">
        <v>115</v>
      </c>
      <c r="F67" s="57">
        <v>640</v>
      </c>
      <c r="G67" s="65">
        <v>1</v>
      </c>
      <c r="H67" s="66" t="s">
        <v>45</v>
      </c>
      <c r="I67" s="66" t="s">
        <v>45</v>
      </c>
      <c r="J67" s="66" t="s">
        <v>45</v>
      </c>
      <c r="K67" s="66" t="s">
        <v>45</v>
      </c>
      <c r="L67" s="65">
        <v>100000</v>
      </c>
      <c r="M67" s="34">
        <f>SUM(L67)</f>
        <v>100000</v>
      </c>
      <c r="N67" s="12" t="s">
        <v>273</v>
      </c>
    </row>
    <row r="68" spans="1:16" ht="21.75" customHeight="1">
      <c r="A68" s="4"/>
      <c r="B68" s="31" t="s">
        <v>92</v>
      </c>
      <c r="C68" s="68" t="s">
        <v>44</v>
      </c>
      <c r="D68" s="57">
        <v>184</v>
      </c>
      <c r="E68" s="57">
        <v>191</v>
      </c>
      <c r="F68" s="57">
        <v>1191</v>
      </c>
      <c r="G68" s="66" t="s">
        <v>45</v>
      </c>
      <c r="H68" s="66" t="s">
        <v>45</v>
      </c>
      <c r="I68" s="66" t="s">
        <v>45</v>
      </c>
      <c r="J68" s="66" t="s">
        <v>45</v>
      </c>
      <c r="K68" s="66" t="s">
        <v>45</v>
      </c>
      <c r="L68" s="66" t="s">
        <v>45</v>
      </c>
      <c r="M68" s="33" t="s">
        <v>45</v>
      </c>
      <c r="N68" s="12" t="s">
        <v>102</v>
      </c>
    </row>
    <row r="69" spans="1:16" ht="21.75" customHeight="1">
      <c r="A69" s="4"/>
      <c r="B69" s="31" t="s">
        <v>93</v>
      </c>
      <c r="C69" s="68" t="s">
        <v>44</v>
      </c>
      <c r="D69" s="57">
        <v>39</v>
      </c>
      <c r="E69" s="57">
        <v>364</v>
      </c>
      <c r="F69" s="57">
        <v>1769</v>
      </c>
      <c r="G69" s="66" t="s">
        <v>45</v>
      </c>
      <c r="H69" s="66" t="s">
        <v>45</v>
      </c>
      <c r="I69" s="66" t="s">
        <v>45</v>
      </c>
      <c r="J69" s="66" t="s">
        <v>45</v>
      </c>
      <c r="K69" s="66" t="s">
        <v>45</v>
      </c>
      <c r="L69" s="66" t="s">
        <v>45</v>
      </c>
      <c r="M69" s="33" t="s">
        <v>45</v>
      </c>
      <c r="N69" s="12" t="s">
        <v>90</v>
      </c>
    </row>
    <row r="70" spans="1:16" ht="20.25" customHeight="1">
      <c r="A70" s="4"/>
      <c r="B70" s="31" t="s">
        <v>94</v>
      </c>
      <c r="C70" s="68" t="s">
        <v>44</v>
      </c>
      <c r="D70" s="57">
        <v>39</v>
      </c>
      <c r="E70" s="57">
        <v>650</v>
      </c>
      <c r="F70" s="57">
        <v>3280</v>
      </c>
      <c r="G70" s="66" t="s">
        <v>45</v>
      </c>
      <c r="H70" s="66" t="s">
        <v>45</v>
      </c>
      <c r="I70" s="66" t="s">
        <v>45</v>
      </c>
      <c r="J70" s="66" t="s">
        <v>45</v>
      </c>
      <c r="K70" s="66" t="s">
        <v>45</v>
      </c>
      <c r="L70" s="66" t="s">
        <v>45</v>
      </c>
      <c r="M70" s="33" t="s">
        <v>45</v>
      </c>
      <c r="N70" s="12" t="s">
        <v>90</v>
      </c>
    </row>
    <row r="71" spans="1:16" ht="21.75" customHeight="1">
      <c r="A71" s="4"/>
      <c r="B71" s="4" t="s">
        <v>229</v>
      </c>
      <c r="C71" s="68" t="s">
        <v>44</v>
      </c>
      <c r="D71" s="5">
        <v>2</v>
      </c>
      <c r="E71" s="139">
        <v>400</v>
      </c>
      <c r="F71" s="139">
        <v>2000</v>
      </c>
      <c r="G71" s="99" t="s">
        <v>45</v>
      </c>
      <c r="H71" s="99" t="s">
        <v>45</v>
      </c>
      <c r="I71" s="99" t="s">
        <v>45</v>
      </c>
      <c r="J71" s="99" t="s">
        <v>45</v>
      </c>
      <c r="K71" s="99" t="s">
        <v>45</v>
      </c>
      <c r="L71" s="99" t="s">
        <v>45</v>
      </c>
      <c r="M71" s="99" t="s">
        <v>45</v>
      </c>
      <c r="N71" s="4"/>
    </row>
    <row r="72" spans="1:16">
      <c r="A72" s="4"/>
      <c r="B72" s="165" t="s">
        <v>46</v>
      </c>
      <c r="C72" s="166"/>
      <c r="D72" s="13">
        <f>SUM(D62:D71)</f>
        <v>2789</v>
      </c>
      <c r="E72" s="13">
        <f>SUM(E62:E71)</f>
        <v>4042</v>
      </c>
      <c r="F72" s="13">
        <f>SUM(F62:F71)</f>
        <v>20449</v>
      </c>
      <c r="G72" s="35">
        <v>5</v>
      </c>
      <c r="H72" s="36" t="s">
        <v>45</v>
      </c>
      <c r="I72" s="36" t="s">
        <v>45</v>
      </c>
      <c r="J72" s="85">
        <v>52340000</v>
      </c>
      <c r="K72" s="35">
        <f>SUM(K63:K70)</f>
        <v>4179968</v>
      </c>
      <c r="L72" s="35">
        <f>SUM(L63:L71)</f>
        <v>500000</v>
      </c>
      <c r="M72" s="95">
        <f>SUM(J72:L72)</f>
        <v>57019968</v>
      </c>
      <c r="N72" s="25"/>
    </row>
    <row r="73" spans="1:16" ht="24" customHeight="1">
      <c r="A73" s="58">
        <v>6</v>
      </c>
      <c r="B73" s="167" t="s">
        <v>197</v>
      </c>
      <c r="C73" s="168"/>
      <c r="D73" s="84"/>
      <c r="E73" s="84"/>
      <c r="F73" s="84"/>
      <c r="G73" s="84"/>
      <c r="H73" s="84"/>
      <c r="I73" s="84"/>
      <c r="J73" s="138"/>
      <c r="K73" s="84"/>
      <c r="L73" s="84"/>
      <c r="M73" s="84"/>
      <c r="N73" s="23" t="s">
        <v>198</v>
      </c>
    </row>
    <row r="74" spans="1:16" ht="19.5" customHeight="1">
      <c r="A74" s="7"/>
      <c r="B74" s="31" t="s">
        <v>95</v>
      </c>
      <c r="C74" s="31" t="s">
        <v>96</v>
      </c>
      <c r="D74" s="65">
        <v>1200</v>
      </c>
      <c r="E74" s="65">
        <v>907</v>
      </c>
      <c r="F74" s="65">
        <v>6049</v>
      </c>
      <c r="G74" s="65">
        <v>16</v>
      </c>
      <c r="H74" s="66" t="s">
        <v>45</v>
      </c>
      <c r="I74" s="66" t="s">
        <v>45</v>
      </c>
      <c r="J74" s="66" t="s">
        <v>45</v>
      </c>
      <c r="K74" s="65">
        <v>7723100</v>
      </c>
      <c r="L74" s="65">
        <v>1500000</v>
      </c>
      <c r="M74" s="41">
        <f>SUM(K74:L74)</f>
        <v>9223100</v>
      </c>
      <c r="N74" s="12" t="s">
        <v>249</v>
      </c>
    </row>
    <row r="75" spans="1:16" ht="25.5" customHeight="1">
      <c r="A75" s="7"/>
      <c r="B75" s="31" t="s">
        <v>97</v>
      </c>
      <c r="C75" s="31" t="s">
        <v>39</v>
      </c>
      <c r="D75" s="65">
        <v>2259</v>
      </c>
      <c r="E75" s="65">
        <v>2842</v>
      </c>
      <c r="F75" s="65">
        <v>18656</v>
      </c>
      <c r="G75" s="65">
        <v>18</v>
      </c>
      <c r="H75" s="66" t="s">
        <v>45</v>
      </c>
      <c r="I75" s="66" t="s">
        <v>45</v>
      </c>
      <c r="J75" s="66" t="s">
        <v>45</v>
      </c>
      <c r="K75" s="65">
        <v>23169300</v>
      </c>
      <c r="L75" s="65">
        <v>1800000</v>
      </c>
      <c r="M75" s="41">
        <f>SUM(K75:L75)</f>
        <v>24969300</v>
      </c>
      <c r="N75" s="10" t="s">
        <v>250</v>
      </c>
    </row>
    <row r="76" spans="1:16">
      <c r="A76" s="37"/>
      <c r="B76" s="73" t="s">
        <v>98</v>
      </c>
      <c r="C76" s="73" t="s">
        <v>40</v>
      </c>
      <c r="D76" s="78">
        <v>907</v>
      </c>
      <c r="E76" s="78">
        <v>2569</v>
      </c>
      <c r="F76" s="78">
        <v>12737</v>
      </c>
      <c r="G76" s="78">
        <v>1</v>
      </c>
      <c r="H76" s="79" t="s">
        <v>45</v>
      </c>
      <c r="I76" s="79" t="s">
        <v>45</v>
      </c>
      <c r="J76" s="79" t="s">
        <v>45</v>
      </c>
      <c r="K76" s="78">
        <v>2206600</v>
      </c>
      <c r="L76" s="78">
        <v>100000</v>
      </c>
      <c r="M76" s="41">
        <f>SUM(K76:L76)</f>
        <v>2306600</v>
      </c>
      <c r="N76" s="28" t="s">
        <v>256</v>
      </c>
      <c r="P76" s="107"/>
    </row>
    <row r="77" spans="1:16" ht="23.25" customHeight="1">
      <c r="A77" s="7"/>
      <c r="B77" s="31" t="s">
        <v>99</v>
      </c>
      <c r="C77" s="73" t="s">
        <v>40</v>
      </c>
      <c r="D77" s="65">
        <v>503</v>
      </c>
      <c r="E77" s="65">
        <v>1029</v>
      </c>
      <c r="F77" s="65">
        <v>19176</v>
      </c>
      <c r="G77" s="65">
        <v>13</v>
      </c>
      <c r="H77" s="66" t="s">
        <v>45</v>
      </c>
      <c r="I77" s="66" t="s">
        <v>45</v>
      </c>
      <c r="J77" s="66" t="s">
        <v>45</v>
      </c>
      <c r="K77" s="65">
        <v>7281780</v>
      </c>
      <c r="L77" s="65">
        <v>1300000</v>
      </c>
      <c r="M77" s="41">
        <f>SUM(K77:L77)</f>
        <v>8581780</v>
      </c>
      <c r="N77" s="12" t="s">
        <v>274</v>
      </c>
      <c r="P77" s="88"/>
    </row>
    <row r="78" spans="1:16" ht="24" customHeight="1">
      <c r="A78" s="7"/>
      <c r="B78" s="55" t="s">
        <v>100</v>
      </c>
      <c r="C78" s="55" t="s">
        <v>40</v>
      </c>
      <c r="D78" s="65">
        <v>681</v>
      </c>
      <c r="E78" s="65">
        <v>392</v>
      </c>
      <c r="F78" s="65">
        <v>1648</v>
      </c>
      <c r="G78" s="66" t="s">
        <v>45</v>
      </c>
      <c r="H78" s="66" t="s">
        <v>45</v>
      </c>
      <c r="I78" s="66" t="s">
        <v>45</v>
      </c>
      <c r="J78" s="66" t="s">
        <v>45</v>
      </c>
      <c r="K78" s="65">
        <v>2537590</v>
      </c>
      <c r="L78" s="66" t="s">
        <v>45</v>
      </c>
      <c r="M78" s="34">
        <f>SUM(K78:L78)</f>
        <v>2537590</v>
      </c>
      <c r="N78" s="10" t="s">
        <v>275</v>
      </c>
      <c r="P78" s="88"/>
    </row>
    <row r="79" spans="1:16" ht="24" customHeight="1">
      <c r="A79" s="7"/>
      <c r="B79" s="31" t="s">
        <v>101</v>
      </c>
      <c r="C79" s="31" t="s">
        <v>40</v>
      </c>
      <c r="D79" s="65">
        <v>1245</v>
      </c>
      <c r="E79" s="65">
        <v>1461</v>
      </c>
      <c r="F79" s="65">
        <v>6949</v>
      </c>
      <c r="G79" s="66" t="s">
        <v>45</v>
      </c>
      <c r="H79" s="66" t="s">
        <v>45</v>
      </c>
      <c r="I79" s="66" t="s">
        <v>45</v>
      </c>
      <c r="J79" s="66" t="s">
        <v>45</v>
      </c>
      <c r="K79" s="66" t="s">
        <v>45</v>
      </c>
      <c r="L79" s="66" t="s">
        <v>45</v>
      </c>
      <c r="M79" s="101" t="s">
        <v>45</v>
      </c>
      <c r="N79" s="11"/>
      <c r="P79" s="88"/>
    </row>
    <row r="80" spans="1:16" ht="18" customHeight="1">
      <c r="A80" s="155">
        <v>4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P80" s="88"/>
    </row>
    <row r="81" spans="1:16" ht="18" customHeight="1">
      <c r="A81" s="147" t="s">
        <v>1</v>
      </c>
      <c r="B81" s="147" t="s">
        <v>2</v>
      </c>
      <c r="C81" s="147" t="s">
        <v>47</v>
      </c>
      <c r="D81" s="147" t="s">
        <v>199</v>
      </c>
      <c r="E81" s="147"/>
      <c r="F81" s="147" t="s">
        <v>3</v>
      </c>
      <c r="G81" s="147" t="s">
        <v>48</v>
      </c>
      <c r="H81" s="147" t="s">
        <v>4</v>
      </c>
      <c r="I81" s="147"/>
      <c r="J81" s="147"/>
      <c r="K81" s="147"/>
      <c r="L81" s="147"/>
      <c r="M81" s="147"/>
      <c r="N81" s="151" t="s">
        <v>5</v>
      </c>
      <c r="P81" s="88"/>
    </row>
    <row r="82" spans="1:16" ht="51.75" customHeight="1">
      <c r="A82" s="147"/>
      <c r="B82" s="147"/>
      <c r="C82" s="147"/>
      <c r="D82" s="50" t="s">
        <v>12</v>
      </c>
      <c r="E82" s="50" t="s">
        <v>6</v>
      </c>
      <c r="F82" s="147"/>
      <c r="G82" s="147"/>
      <c r="H82" s="50" t="s">
        <v>7</v>
      </c>
      <c r="I82" s="131" t="s">
        <v>10</v>
      </c>
      <c r="J82" s="131" t="s">
        <v>11</v>
      </c>
      <c r="K82" s="131" t="s">
        <v>13</v>
      </c>
      <c r="L82" s="50" t="s">
        <v>8</v>
      </c>
      <c r="M82" s="50" t="s">
        <v>9</v>
      </c>
      <c r="N82" s="152"/>
      <c r="P82" s="88"/>
    </row>
    <row r="83" spans="1:16" ht="24" customHeight="1">
      <c r="A83" s="4"/>
      <c r="B83" s="31" t="s">
        <v>103</v>
      </c>
      <c r="C83" s="31" t="s">
        <v>40</v>
      </c>
      <c r="D83" s="65">
        <v>818</v>
      </c>
      <c r="E83" s="65">
        <v>2566</v>
      </c>
      <c r="F83" s="65">
        <v>11342</v>
      </c>
      <c r="G83" s="65">
        <v>1</v>
      </c>
      <c r="H83" s="66" t="s">
        <v>45</v>
      </c>
      <c r="I83" s="54" t="s">
        <v>45</v>
      </c>
      <c r="J83" s="66" t="s">
        <v>45</v>
      </c>
      <c r="K83" s="65">
        <v>5516500</v>
      </c>
      <c r="L83" s="65">
        <v>100000</v>
      </c>
      <c r="M83" s="41">
        <f>SUM(K83:L83)</f>
        <v>5616500</v>
      </c>
      <c r="N83" s="12" t="s">
        <v>251</v>
      </c>
      <c r="P83" s="103"/>
    </row>
    <row r="84" spans="1:16" ht="30" customHeight="1">
      <c r="A84" s="7"/>
      <c r="B84" s="31" t="s">
        <v>104</v>
      </c>
      <c r="C84" s="31" t="s">
        <v>40</v>
      </c>
      <c r="D84" s="65">
        <v>504</v>
      </c>
      <c r="E84" s="65">
        <v>811</v>
      </c>
      <c r="F84" s="65">
        <v>2579</v>
      </c>
      <c r="G84" s="65">
        <v>1</v>
      </c>
      <c r="H84" s="66" t="s">
        <v>45</v>
      </c>
      <c r="I84" s="66" t="s">
        <v>45</v>
      </c>
      <c r="J84" s="66" t="s">
        <v>45</v>
      </c>
      <c r="K84" s="65">
        <v>10917200</v>
      </c>
      <c r="L84" s="65">
        <v>100000</v>
      </c>
      <c r="M84" s="41">
        <f>SUM(K84:L84)</f>
        <v>11017200</v>
      </c>
      <c r="N84" s="12" t="s">
        <v>252</v>
      </c>
    </row>
    <row r="85" spans="1:16">
      <c r="A85" s="7"/>
      <c r="B85" s="31" t="s">
        <v>105</v>
      </c>
      <c r="C85" s="31" t="s">
        <v>40</v>
      </c>
      <c r="D85" s="62">
        <v>662</v>
      </c>
      <c r="E85" s="62">
        <v>3024</v>
      </c>
      <c r="F85" s="62">
        <v>13083</v>
      </c>
      <c r="G85" s="62">
        <v>3</v>
      </c>
      <c r="H85" s="63" t="s">
        <v>45</v>
      </c>
      <c r="I85" s="63" t="s">
        <v>45</v>
      </c>
      <c r="J85" s="63" t="s">
        <v>45</v>
      </c>
      <c r="K85" s="62">
        <v>7432800</v>
      </c>
      <c r="L85" s="62">
        <v>300000</v>
      </c>
      <c r="M85" s="32">
        <v>7732800</v>
      </c>
      <c r="N85" s="12" t="s">
        <v>276</v>
      </c>
    </row>
    <row r="86" spans="1:16" ht="21.75" customHeight="1">
      <c r="A86" s="7"/>
      <c r="B86" s="31" t="s">
        <v>106</v>
      </c>
      <c r="C86" s="68" t="s">
        <v>43</v>
      </c>
      <c r="D86" s="62">
        <v>1631</v>
      </c>
      <c r="E86" s="62">
        <v>1066</v>
      </c>
      <c r="F86" s="62">
        <v>5350</v>
      </c>
      <c r="G86" s="62">
        <v>3</v>
      </c>
      <c r="H86" s="63" t="s">
        <v>45</v>
      </c>
      <c r="I86" s="63" t="s">
        <v>45</v>
      </c>
      <c r="J86" s="63" t="s">
        <v>45</v>
      </c>
      <c r="K86" s="62">
        <v>5516500</v>
      </c>
      <c r="L86" s="62">
        <v>300000</v>
      </c>
      <c r="M86" s="32">
        <f>SUM(K86:L86)</f>
        <v>5816500</v>
      </c>
      <c r="N86" s="12" t="s">
        <v>251</v>
      </c>
    </row>
    <row r="87" spans="1:16" ht="24" customHeight="1">
      <c r="A87" s="7"/>
      <c r="B87" s="31" t="s">
        <v>107</v>
      </c>
      <c r="C87" s="68" t="s">
        <v>43</v>
      </c>
      <c r="D87" s="62">
        <v>2</v>
      </c>
      <c r="E87" s="62">
        <v>61</v>
      </c>
      <c r="F87" s="62">
        <v>244</v>
      </c>
      <c r="G87" s="71" t="s">
        <v>45</v>
      </c>
      <c r="H87" s="71" t="s">
        <v>45</v>
      </c>
      <c r="I87" s="71" t="s">
        <v>45</v>
      </c>
      <c r="J87" s="63" t="s">
        <v>45</v>
      </c>
      <c r="K87" s="71" t="s">
        <v>45</v>
      </c>
      <c r="L87" s="71" t="s">
        <v>45</v>
      </c>
      <c r="M87" s="38" t="s">
        <v>45</v>
      </c>
      <c r="N87" s="7"/>
    </row>
    <row r="88" spans="1:16" ht="26.25" customHeight="1">
      <c r="A88" s="21"/>
      <c r="B88" s="31" t="s">
        <v>108</v>
      </c>
      <c r="C88" s="68" t="s">
        <v>43</v>
      </c>
      <c r="D88" s="65">
        <v>9</v>
      </c>
      <c r="E88" s="66" t="s">
        <v>45</v>
      </c>
      <c r="F88" s="66" t="s">
        <v>45</v>
      </c>
      <c r="G88" s="66" t="s">
        <v>45</v>
      </c>
      <c r="H88" s="66" t="s">
        <v>45</v>
      </c>
      <c r="I88" s="66" t="s">
        <v>45</v>
      </c>
      <c r="J88" s="66" t="s">
        <v>45</v>
      </c>
      <c r="K88" s="66" t="s">
        <v>45</v>
      </c>
      <c r="L88" s="66" t="s">
        <v>45</v>
      </c>
      <c r="M88" s="33" t="s">
        <v>45</v>
      </c>
      <c r="N88" s="4"/>
    </row>
    <row r="89" spans="1:16">
      <c r="A89" s="4"/>
      <c r="B89" s="31" t="s">
        <v>109</v>
      </c>
      <c r="C89" s="68" t="s">
        <v>43</v>
      </c>
      <c r="D89" s="62">
        <v>12</v>
      </c>
      <c r="E89" s="63" t="s">
        <v>45</v>
      </c>
      <c r="F89" s="62">
        <v>52</v>
      </c>
      <c r="G89" s="63" t="s">
        <v>45</v>
      </c>
      <c r="H89" s="63" t="s">
        <v>45</v>
      </c>
      <c r="I89" s="63" t="s">
        <v>45</v>
      </c>
      <c r="J89" s="63" t="s">
        <v>45</v>
      </c>
      <c r="K89" s="63" t="s">
        <v>45</v>
      </c>
      <c r="L89" s="63" t="s">
        <v>45</v>
      </c>
      <c r="M89" s="39" t="s">
        <v>45</v>
      </c>
      <c r="N89" s="140"/>
      <c r="O89" s="141"/>
    </row>
    <row r="90" spans="1:16">
      <c r="A90" s="4"/>
      <c r="B90" s="31" t="s">
        <v>110</v>
      </c>
      <c r="C90" s="68" t="s">
        <v>43</v>
      </c>
      <c r="D90" s="62">
        <v>10</v>
      </c>
      <c r="E90" s="63" t="s">
        <v>45</v>
      </c>
      <c r="F90" s="62">
        <v>47</v>
      </c>
      <c r="G90" s="63"/>
      <c r="H90" s="63" t="s">
        <v>45</v>
      </c>
      <c r="I90" s="63" t="s">
        <v>45</v>
      </c>
      <c r="J90" s="63" t="s">
        <v>45</v>
      </c>
      <c r="K90" s="63" t="s">
        <v>45</v>
      </c>
      <c r="L90" s="63" t="s">
        <v>45</v>
      </c>
      <c r="M90" s="39" t="s">
        <v>45</v>
      </c>
      <c r="N90" s="4"/>
    </row>
    <row r="91" spans="1:16" ht="21" customHeight="1">
      <c r="A91" s="4"/>
      <c r="B91" s="31" t="s">
        <v>111</v>
      </c>
      <c r="C91" s="68" t="s">
        <v>43</v>
      </c>
      <c r="D91" s="62">
        <v>29</v>
      </c>
      <c r="E91" s="63" t="s">
        <v>45</v>
      </c>
      <c r="F91" s="62">
        <v>114</v>
      </c>
      <c r="G91" s="63" t="s">
        <v>45</v>
      </c>
      <c r="H91" s="63" t="s">
        <v>45</v>
      </c>
      <c r="I91" s="63" t="s">
        <v>45</v>
      </c>
      <c r="J91" s="63" t="s">
        <v>45</v>
      </c>
      <c r="K91" s="63" t="s">
        <v>45</v>
      </c>
      <c r="L91" s="63" t="s">
        <v>45</v>
      </c>
      <c r="M91" s="39" t="s">
        <v>45</v>
      </c>
      <c r="N91" s="4"/>
    </row>
    <row r="92" spans="1:16">
      <c r="A92" s="5"/>
      <c r="B92" s="31" t="s">
        <v>112</v>
      </c>
      <c r="C92" s="68" t="s">
        <v>43</v>
      </c>
      <c r="D92" s="62">
        <v>13</v>
      </c>
      <c r="E92" s="63" t="s">
        <v>45</v>
      </c>
      <c r="F92" s="63" t="s">
        <v>45</v>
      </c>
      <c r="G92" s="63" t="s">
        <v>45</v>
      </c>
      <c r="H92" s="63" t="s">
        <v>45</v>
      </c>
      <c r="I92" s="63" t="s">
        <v>45</v>
      </c>
      <c r="J92" s="63" t="s">
        <v>45</v>
      </c>
      <c r="K92" s="63" t="s">
        <v>45</v>
      </c>
      <c r="L92" s="63" t="s">
        <v>45</v>
      </c>
      <c r="M92" s="39" t="s">
        <v>45</v>
      </c>
      <c r="N92" s="4"/>
      <c r="O92" s="105"/>
    </row>
    <row r="93" spans="1:16" ht="21.75" customHeight="1">
      <c r="A93" s="4"/>
      <c r="B93" s="169" t="s">
        <v>46</v>
      </c>
      <c r="C93" s="170"/>
      <c r="D93" s="85">
        <f>SUM(D74:D92)</f>
        <v>10485</v>
      </c>
      <c r="E93" s="85">
        <f>SUM(E74:E92)</f>
        <v>16728</v>
      </c>
      <c r="F93" s="85">
        <f>SUM(F74:F92)</f>
        <v>98026</v>
      </c>
      <c r="G93" s="85">
        <f>SUM(G74:G92)</f>
        <v>56</v>
      </c>
      <c r="H93" s="86" t="s">
        <v>45</v>
      </c>
      <c r="I93" s="86" t="s">
        <v>45</v>
      </c>
      <c r="J93" s="86" t="s">
        <v>45</v>
      </c>
      <c r="K93" s="85">
        <f>SUM(K74:K92)</f>
        <v>72301370</v>
      </c>
      <c r="L93" s="85">
        <f>SUM(L74:L92)</f>
        <v>5500000</v>
      </c>
      <c r="M93" s="87">
        <f>SUM(M74:M92)</f>
        <v>77801370</v>
      </c>
      <c r="N93" s="8"/>
      <c r="O93" s="105"/>
    </row>
    <row r="94" spans="1:16" ht="24" customHeight="1">
      <c r="A94" s="5">
        <v>7</v>
      </c>
      <c r="B94" s="163" t="s">
        <v>113</v>
      </c>
      <c r="C94" s="164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31" t="s">
        <v>206</v>
      </c>
      <c r="O94" s="106"/>
    </row>
    <row r="95" spans="1:16">
      <c r="A95" s="4"/>
      <c r="B95" s="31" t="s">
        <v>114</v>
      </c>
      <c r="C95" s="31" t="s">
        <v>85</v>
      </c>
      <c r="D95" s="63" t="s">
        <v>45</v>
      </c>
      <c r="E95" s="62">
        <v>154</v>
      </c>
      <c r="F95" s="62">
        <v>775</v>
      </c>
      <c r="G95" s="63" t="s">
        <v>45</v>
      </c>
      <c r="H95" s="62">
        <v>135000</v>
      </c>
      <c r="I95" s="62">
        <v>2147580</v>
      </c>
      <c r="J95" s="63" t="s">
        <v>45</v>
      </c>
      <c r="K95" s="63" t="s">
        <v>45</v>
      </c>
      <c r="L95" s="63" t="s">
        <v>45</v>
      </c>
      <c r="M95" s="32">
        <f>SUM(H95:L95)</f>
        <v>2282580</v>
      </c>
      <c r="N95" s="11"/>
      <c r="O95" s="105"/>
    </row>
    <row r="96" spans="1:16">
      <c r="A96" s="4"/>
      <c r="B96" s="31" t="s">
        <v>115</v>
      </c>
      <c r="C96" s="31" t="s">
        <v>85</v>
      </c>
      <c r="D96" s="63" t="s">
        <v>45</v>
      </c>
      <c r="E96" s="62">
        <v>23</v>
      </c>
      <c r="F96" s="62">
        <v>106</v>
      </c>
      <c r="G96" s="63" t="s">
        <v>45</v>
      </c>
      <c r="H96" s="63" t="s">
        <v>45</v>
      </c>
      <c r="I96" s="62">
        <v>224070</v>
      </c>
      <c r="J96" s="63" t="s">
        <v>45</v>
      </c>
      <c r="K96" s="63" t="s">
        <v>45</v>
      </c>
      <c r="L96" s="63" t="s">
        <v>45</v>
      </c>
      <c r="M96" s="32">
        <f>SUM(I96:L96)</f>
        <v>224070</v>
      </c>
      <c r="N96" s="11"/>
      <c r="O96" s="105"/>
    </row>
    <row r="97" spans="1:16">
      <c r="A97" s="5"/>
      <c r="B97" s="31" t="s">
        <v>116</v>
      </c>
      <c r="C97" s="31" t="s">
        <v>85</v>
      </c>
      <c r="D97" s="63" t="s">
        <v>45</v>
      </c>
      <c r="E97" s="62">
        <v>1222</v>
      </c>
      <c r="F97" s="62">
        <v>6444</v>
      </c>
      <c r="G97" s="63" t="s">
        <v>45</v>
      </c>
      <c r="H97" s="62">
        <v>6389400</v>
      </c>
      <c r="I97" s="62">
        <v>4921800</v>
      </c>
      <c r="J97" s="63" t="s">
        <v>45</v>
      </c>
      <c r="K97" s="63" t="s">
        <v>45</v>
      </c>
      <c r="L97" s="63" t="s">
        <v>45</v>
      </c>
      <c r="M97" s="32">
        <f>SUM(H97:L97)</f>
        <v>11311200</v>
      </c>
      <c r="N97" s="11"/>
      <c r="O97" s="106"/>
    </row>
    <row r="98" spans="1:16">
      <c r="A98" s="4"/>
      <c r="B98" s="29" t="s">
        <v>46</v>
      </c>
      <c r="C98" s="25"/>
      <c r="D98" s="36" t="s">
        <v>45</v>
      </c>
      <c r="E98" s="26">
        <f>SUM(E95:E97)</f>
        <v>1399</v>
      </c>
      <c r="F98" s="26">
        <f>SUM(F95:F97)</f>
        <v>7325</v>
      </c>
      <c r="G98" s="25"/>
      <c r="H98" s="26">
        <f>SUM(H95:H97)</f>
        <v>6524400</v>
      </c>
      <c r="I98" s="26">
        <f>SUM(I95:I97)</f>
        <v>7293450</v>
      </c>
      <c r="J98" s="36" t="s">
        <v>45</v>
      </c>
      <c r="K98" s="36" t="s">
        <v>45</v>
      </c>
      <c r="L98" s="36" t="s">
        <v>45</v>
      </c>
      <c r="M98" s="13">
        <f>SUM(M95:M97)</f>
        <v>13817850</v>
      </c>
      <c r="N98" s="59"/>
      <c r="O98" s="105"/>
    </row>
    <row r="99" spans="1:16" ht="24" customHeight="1">
      <c r="A99" s="5">
        <v>8</v>
      </c>
      <c r="B99" s="162" t="s">
        <v>117</v>
      </c>
      <c r="C99" s="162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31" t="s">
        <v>206</v>
      </c>
      <c r="O99" s="105"/>
    </row>
    <row r="100" spans="1:16">
      <c r="A100" s="4"/>
      <c r="B100" s="31" t="s">
        <v>118</v>
      </c>
      <c r="C100" s="31" t="s">
        <v>40</v>
      </c>
      <c r="D100" s="63" t="s">
        <v>45</v>
      </c>
      <c r="E100" s="62">
        <v>330</v>
      </c>
      <c r="F100" s="62">
        <v>1520</v>
      </c>
      <c r="G100" s="63" t="s">
        <v>45</v>
      </c>
      <c r="H100" s="63" t="s">
        <v>45</v>
      </c>
      <c r="I100" s="62">
        <v>927360</v>
      </c>
      <c r="J100" s="63" t="s">
        <v>45</v>
      </c>
      <c r="K100" s="62">
        <v>1999980</v>
      </c>
      <c r="L100" s="63" t="s">
        <v>45</v>
      </c>
      <c r="M100" s="32">
        <f>SUM(I100:L100)</f>
        <v>2927340</v>
      </c>
      <c r="N100" s="12" t="s">
        <v>216</v>
      </c>
      <c r="O100" s="105"/>
    </row>
    <row r="101" spans="1:16">
      <c r="A101" s="4"/>
      <c r="B101" s="73" t="s">
        <v>119</v>
      </c>
      <c r="C101" s="73" t="s">
        <v>40</v>
      </c>
      <c r="D101" s="75" t="s">
        <v>45</v>
      </c>
      <c r="E101" s="74">
        <v>1086</v>
      </c>
      <c r="F101" s="74">
        <v>4673</v>
      </c>
      <c r="G101" s="75" t="s">
        <v>45</v>
      </c>
      <c r="H101" s="75" t="s">
        <v>45</v>
      </c>
      <c r="I101" s="74">
        <v>2616880</v>
      </c>
      <c r="J101" s="75" t="s">
        <v>45</v>
      </c>
      <c r="K101" s="74">
        <v>349590</v>
      </c>
      <c r="L101" s="75" t="s">
        <v>45</v>
      </c>
      <c r="M101" s="32">
        <f>SUM(I101:L101)</f>
        <v>2966470</v>
      </c>
      <c r="N101" s="12" t="s">
        <v>217</v>
      </c>
      <c r="O101" s="105"/>
    </row>
    <row r="102" spans="1:16">
      <c r="A102" s="4"/>
      <c r="B102" s="31" t="s">
        <v>120</v>
      </c>
      <c r="C102" s="31" t="s">
        <v>41</v>
      </c>
      <c r="D102" s="63" t="s">
        <v>45</v>
      </c>
      <c r="E102" s="62">
        <v>99</v>
      </c>
      <c r="F102" s="62">
        <v>439</v>
      </c>
      <c r="G102" s="63" t="s">
        <v>45</v>
      </c>
      <c r="H102" s="63" t="s">
        <v>45</v>
      </c>
      <c r="I102" s="62">
        <v>613760</v>
      </c>
      <c r="J102" s="63" t="s">
        <v>45</v>
      </c>
      <c r="K102" s="63" t="s">
        <v>45</v>
      </c>
      <c r="L102" s="63" t="s">
        <v>45</v>
      </c>
      <c r="M102" s="32">
        <f>SUM(I102:L102)</f>
        <v>613760</v>
      </c>
      <c r="N102" s="8"/>
      <c r="O102" s="89"/>
    </row>
    <row r="103" spans="1:16">
      <c r="A103" s="4"/>
      <c r="B103" s="29" t="s">
        <v>46</v>
      </c>
      <c r="C103" s="25"/>
      <c r="D103" s="36" t="s">
        <v>45</v>
      </c>
      <c r="E103" s="26">
        <f>SUM(E100:E102)</f>
        <v>1515</v>
      </c>
      <c r="F103" s="26">
        <f>SUM(F100:F102)</f>
        <v>6632</v>
      </c>
      <c r="G103" s="36" t="s">
        <v>45</v>
      </c>
      <c r="H103" s="36" t="s">
        <v>45</v>
      </c>
      <c r="I103" s="26">
        <f>SUM(I100:I102)</f>
        <v>4158000</v>
      </c>
      <c r="J103" s="36" t="s">
        <v>45</v>
      </c>
      <c r="K103" s="26">
        <f>SUM(K100:K102)</f>
        <v>2349570</v>
      </c>
      <c r="L103" s="36" t="s">
        <v>45</v>
      </c>
      <c r="M103" s="13">
        <f>SUM(I103:L103)</f>
        <v>6507570</v>
      </c>
      <c r="N103" s="25"/>
      <c r="O103" s="105"/>
    </row>
    <row r="104" spans="1:16" ht="22.5" customHeight="1">
      <c r="A104" s="5">
        <v>9</v>
      </c>
      <c r="B104" s="20" t="s">
        <v>121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05"/>
    </row>
    <row r="105" spans="1:16" ht="21" customHeight="1">
      <c r="A105" s="4"/>
      <c r="B105" s="31" t="s">
        <v>122</v>
      </c>
      <c r="C105" s="31" t="s">
        <v>40</v>
      </c>
      <c r="D105" s="63" t="s">
        <v>45</v>
      </c>
      <c r="E105" s="62">
        <v>2316</v>
      </c>
      <c r="F105" s="62">
        <v>10855</v>
      </c>
      <c r="G105" s="63" t="s">
        <v>45</v>
      </c>
      <c r="H105" s="63" t="s">
        <v>45</v>
      </c>
      <c r="I105" s="63" t="s">
        <v>45</v>
      </c>
      <c r="J105" s="63" t="s">
        <v>45</v>
      </c>
      <c r="K105" s="62">
        <v>4065000</v>
      </c>
      <c r="L105" s="63" t="s">
        <v>45</v>
      </c>
      <c r="M105" s="51">
        <f>SUM(K105:L105)</f>
        <v>4065000</v>
      </c>
      <c r="N105" s="12" t="s">
        <v>209</v>
      </c>
      <c r="O105" s="105"/>
    </row>
    <row r="106" spans="1:16" ht="22.5" customHeight="1">
      <c r="A106" s="43"/>
      <c r="B106" s="73" t="s">
        <v>123</v>
      </c>
      <c r="C106" s="73" t="s">
        <v>85</v>
      </c>
      <c r="D106" s="78">
        <v>5</v>
      </c>
      <c r="E106" s="78">
        <v>1426</v>
      </c>
      <c r="F106" s="78">
        <v>381</v>
      </c>
      <c r="G106" s="79" t="s">
        <v>45</v>
      </c>
      <c r="H106" s="79" t="s">
        <v>45</v>
      </c>
      <c r="I106" s="79" t="s">
        <v>45</v>
      </c>
      <c r="J106" s="79" t="s">
        <v>45</v>
      </c>
      <c r="K106" s="78">
        <v>609750</v>
      </c>
      <c r="L106" s="79" t="s">
        <v>45</v>
      </c>
      <c r="M106" s="136">
        <f t="shared" ref="M106:M114" si="0">SUM(K106:L106)</f>
        <v>609750</v>
      </c>
      <c r="N106" s="28" t="s">
        <v>228</v>
      </c>
      <c r="O106" s="105"/>
    </row>
    <row r="107" spans="1:16" s="19" customFormat="1">
      <c r="A107" s="4"/>
      <c r="B107" s="8" t="s">
        <v>200</v>
      </c>
      <c r="C107" s="94" t="s">
        <v>85</v>
      </c>
      <c r="D107" s="65">
        <v>1</v>
      </c>
      <c r="E107" s="65">
        <v>1822</v>
      </c>
      <c r="F107" s="65">
        <v>6483</v>
      </c>
      <c r="G107" s="66" t="s">
        <v>45</v>
      </c>
      <c r="H107" s="66" t="s">
        <v>45</v>
      </c>
      <c r="I107" s="66" t="s">
        <v>45</v>
      </c>
      <c r="J107" s="66" t="s">
        <v>45</v>
      </c>
      <c r="K107" s="65">
        <v>813000</v>
      </c>
      <c r="L107" s="66" t="s">
        <v>45</v>
      </c>
      <c r="M107" s="98">
        <f t="shared" si="0"/>
        <v>813000</v>
      </c>
      <c r="N107" s="12" t="s">
        <v>210</v>
      </c>
      <c r="O107" s="109"/>
    </row>
    <row r="108" spans="1:16">
      <c r="A108" s="155">
        <v>5</v>
      </c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</row>
    <row r="109" spans="1:16">
      <c r="A109" s="147" t="s">
        <v>1</v>
      </c>
      <c r="B109" s="147" t="s">
        <v>2</v>
      </c>
      <c r="C109" s="147" t="s">
        <v>47</v>
      </c>
      <c r="D109" s="147" t="s">
        <v>199</v>
      </c>
      <c r="E109" s="147"/>
      <c r="F109" s="147" t="s">
        <v>3</v>
      </c>
      <c r="G109" s="147" t="s">
        <v>48</v>
      </c>
      <c r="H109" s="147" t="s">
        <v>4</v>
      </c>
      <c r="I109" s="147"/>
      <c r="J109" s="147"/>
      <c r="K109" s="147"/>
      <c r="L109" s="147"/>
      <c r="M109" s="147"/>
      <c r="N109" s="151" t="s">
        <v>5</v>
      </c>
    </row>
    <row r="110" spans="1:16" ht="54" customHeight="1">
      <c r="A110" s="147"/>
      <c r="B110" s="147"/>
      <c r="C110" s="147"/>
      <c r="D110" s="50" t="s">
        <v>12</v>
      </c>
      <c r="E110" s="50" t="s">
        <v>6</v>
      </c>
      <c r="F110" s="147"/>
      <c r="G110" s="147"/>
      <c r="H110" s="50" t="s">
        <v>7</v>
      </c>
      <c r="I110" s="131" t="s">
        <v>10</v>
      </c>
      <c r="J110" s="131" t="s">
        <v>11</v>
      </c>
      <c r="K110" s="131" t="s">
        <v>13</v>
      </c>
      <c r="L110" s="121" t="s">
        <v>8</v>
      </c>
      <c r="M110" s="121" t="s">
        <v>9</v>
      </c>
      <c r="N110" s="152"/>
    </row>
    <row r="111" spans="1:16" ht="21" customHeight="1">
      <c r="A111" s="4"/>
      <c r="B111" s="31" t="s">
        <v>124</v>
      </c>
      <c r="C111" s="31" t="s">
        <v>40</v>
      </c>
      <c r="D111" s="66" t="s">
        <v>45</v>
      </c>
      <c r="E111" s="65">
        <v>9949</v>
      </c>
      <c r="F111" s="65">
        <v>38516</v>
      </c>
      <c r="G111" s="66" t="s">
        <v>45</v>
      </c>
      <c r="H111" s="66" t="s">
        <v>45</v>
      </c>
      <c r="I111" s="66" t="s">
        <v>45</v>
      </c>
      <c r="J111" s="66" t="s">
        <v>45</v>
      </c>
      <c r="K111" s="65">
        <v>1772340</v>
      </c>
      <c r="L111" s="66" t="s">
        <v>45</v>
      </c>
      <c r="M111" s="34">
        <f>SUM(K111:L111)</f>
        <v>1772340</v>
      </c>
      <c r="N111" s="12" t="s">
        <v>234</v>
      </c>
    </row>
    <row r="112" spans="1:16" ht="25.5" customHeight="1">
      <c r="A112" s="4"/>
      <c r="B112" s="31" t="s">
        <v>125</v>
      </c>
      <c r="C112" s="31" t="s">
        <v>40</v>
      </c>
      <c r="D112" s="65">
        <v>9</v>
      </c>
      <c r="E112" s="65">
        <v>7219</v>
      </c>
      <c r="F112" s="65">
        <v>28036</v>
      </c>
      <c r="G112" s="66" t="s">
        <v>45</v>
      </c>
      <c r="H112" s="66" t="s">
        <v>45</v>
      </c>
      <c r="I112" s="66" t="s">
        <v>45</v>
      </c>
      <c r="J112" s="66" t="s">
        <v>45</v>
      </c>
      <c r="K112" s="65">
        <v>1821120</v>
      </c>
      <c r="L112" s="66" t="s">
        <v>45</v>
      </c>
      <c r="M112" s="34">
        <f t="shared" si="0"/>
        <v>1821120</v>
      </c>
      <c r="N112" s="12" t="s">
        <v>227</v>
      </c>
      <c r="P112" s="19"/>
    </row>
    <row r="113" spans="1:16">
      <c r="A113" s="4"/>
      <c r="B113" s="31" t="s">
        <v>126</v>
      </c>
      <c r="C113" s="68" t="s">
        <v>42</v>
      </c>
      <c r="D113" s="66" t="s">
        <v>45</v>
      </c>
      <c r="E113" s="65">
        <v>42710</v>
      </c>
      <c r="F113" s="65">
        <v>4772</v>
      </c>
      <c r="G113" s="65">
        <v>1</v>
      </c>
      <c r="H113" s="66" t="s">
        <v>45</v>
      </c>
      <c r="I113" s="66" t="s">
        <v>45</v>
      </c>
      <c r="J113" s="66" t="s">
        <v>45</v>
      </c>
      <c r="K113" s="65">
        <v>1439010</v>
      </c>
      <c r="L113" s="66" t="s">
        <v>45</v>
      </c>
      <c r="M113" s="34">
        <f t="shared" si="0"/>
        <v>1439010</v>
      </c>
      <c r="N113" s="12" t="s">
        <v>211</v>
      </c>
      <c r="P113" s="19"/>
    </row>
    <row r="114" spans="1:16">
      <c r="A114" s="4"/>
      <c r="B114" s="31" t="s">
        <v>127</v>
      </c>
      <c r="C114" s="68" t="s">
        <v>42</v>
      </c>
      <c r="D114" s="65">
        <v>110</v>
      </c>
      <c r="E114" s="65">
        <v>4795</v>
      </c>
      <c r="F114" s="65">
        <v>18271</v>
      </c>
      <c r="G114" s="65">
        <v>1</v>
      </c>
      <c r="H114" s="66" t="s">
        <v>45</v>
      </c>
      <c r="I114" s="66" t="s">
        <v>45</v>
      </c>
      <c r="J114" s="66" t="s">
        <v>45</v>
      </c>
      <c r="K114" s="65">
        <v>3792000</v>
      </c>
      <c r="L114" s="66" t="s">
        <v>45</v>
      </c>
      <c r="M114" s="34">
        <f t="shared" si="0"/>
        <v>3792000</v>
      </c>
      <c r="N114" s="12" t="s">
        <v>278</v>
      </c>
      <c r="P114" s="19"/>
    </row>
    <row r="115" spans="1:16">
      <c r="A115" s="4"/>
      <c r="B115" s="31" t="s">
        <v>128</v>
      </c>
      <c r="C115" s="68" t="s">
        <v>129</v>
      </c>
      <c r="D115" s="66" t="s">
        <v>45</v>
      </c>
      <c r="E115" s="65">
        <v>108</v>
      </c>
      <c r="F115" s="65">
        <v>456</v>
      </c>
      <c r="G115" s="66" t="s">
        <v>45</v>
      </c>
      <c r="H115" s="66" t="s">
        <v>45</v>
      </c>
      <c r="I115" s="66" t="s">
        <v>45</v>
      </c>
      <c r="J115" s="66" t="s">
        <v>45</v>
      </c>
      <c r="K115" s="66" t="s">
        <v>45</v>
      </c>
      <c r="L115" s="66" t="s">
        <v>45</v>
      </c>
      <c r="M115" s="101" t="s">
        <v>45</v>
      </c>
      <c r="N115" s="12" t="s">
        <v>212</v>
      </c>
      <c r="P115" s="19"/>
    </row>
    <row r="116" spans="1:16">
      <c r="A116" s="4"/>
      <c r="B116" s="31" t="s">
        <v>130</v>
      </c>
      <c r="C116" s="68" t="s">
        <v>129</v>
      </c>
      <c r="D116" s="66" t="s">
        <v>45</v>
      </c>
      <c r="E116" s="65">
        <v>1465</v>
      </c>
      <c r="F116" s="65">
        <v>7130</v>
      </c>
      <c r="G116" s="66" t="s">
        <v>45</v>
      </c>
      <c r="H116" s="66" t="s">
        <v>45</v>
      </c>
      <c r="I116" s="66" t="s">
        <v>45</v>
      </c>
      <c r="J116" s="66" t="s">
        <v>45</v>
      </c>
      <c r="K116" s="65">
        <v>5048730</v>
      </c>
      <c r="L116" s="66" t="s">
        <v>45</v>
      </c>
      <c r="M116" s="34">
        <f>SUM(K116:L116)</f>
        <v>5048730</v>
      </c>
      <c r="N116" s="12" t="s">
        <v>213</v>
      </c>
      <c r="P116" s="19"/>
    </row>
    <row r="117" spans="1:16">
      <c r="A117" s="21"/>
      <c r="B117" s="8" t="s">
        <v>131</v>
      </c>
      <c r="C117" s="68" t="s">
        <v>129</v>
      </c>
      <c r="D117" s="66" t="s">
        <v>45</v>
      </c>
      <c r="E117" s="65">
        <v>327</v>
      </c>
      <c r="F117" s="65">
        <v>1665</v>
      </c>
      <c r="G117" s="66" t="s">
        <v>45</v>
      </c>
      <c r="H117" s="66" t="s">
        <v>45</v>
      </c>
      <c r="I117" s="66" t="s">
        <v>45</v>
      </c>
      <c r="J117" s="66" t="s">
        <v>45</v>
      </c>
      <c r="K117" s="66" t="s">
        <v>45</v>
      </c>
      <c r="L117" s="66" t="s">
        <v>45</v>
      </c>
      <c r="M117" s="101" t="s">
        <v>45</v>
      </c>
      <c r="N117" s="21"/>
      <c r="P117" s="19"/>
    </row>
    <row r="118" spans="1:16">
      <c r="A118" s="4"/>
      <c r="B118" s="31" t="s">
        <v>132</v>
      </c>
      <c r="C118" s="68" t="s">
        <v>129</v>
      </c>
      <c r="D118" s="66" t="s">
        <v>45</v>
      </c>
      <c r="E118" s="65">
        <v>1312</v>
      </c>
      <c r="F118" s="65">
        <v>4772</v>
      </c>
      <c r="G118" s="66" t="s">
        <v>45</v>
      </c>
      <c r="H118" s="66" t="s">
        <v>45</v>
      </c>
      <c r="I118" s="66" t="s">
        <v>45</v>
      </c>
      <c r="J118" s="66" t="s">
        <v>45</v>
      </c>
      <c r="K118" s="65">
        <v>1382100</v>
      </c>
      <c r="L118" s="66" t="s">
        <v>45</v>
      </c>
      <c r="M118" s="41">
        <f>SUM(K118:L118)</f>
        <v>1382100</v>
      </c>
      <c r="N118" s="12" t="s">
        <v>207</v>
      </c>
      <c r="P118" s="19"/>
    </row>
    <row r="119" spans="1:16" ht="29.25" customHeight="1">
      <c r="A119" s="4"/>
      <c r="B119" s="31" t="s">
        <v>133</v>
      </c>
      <c r="C119" s="68" t="s">
        <v>129</v>
      </c>
      <c r="D119" s="66" t="s">
        <v>45</v>
      </c>
      <c r="E119" s="65">
        <v>2748</v>
      </c>
      <c r="F119" s="65">
        <v>11898</v>
      </c>
      <c r="G119" s="66" t="s">
        <v>45</v>
      </c>
      <c r="H119" s="66" t="s">
        <v>45</v>
      </c>
      <c r="I119" s="66" t="s">
        <v>45</v>
      </c>
      <c r="J119" s="66" t="s">
        <v>45</v>
      </c>
      <c r="K119" s="65">
        <v>813000</v>
      </c>
      <c r="L119" s="66" t="s">
        <v>45</v>
      </c>
      <c r="M119" s="41">
        <f>SUM(K119:L119)</f>
        <v>813000</v>
      </c>
      <c r="N119" s="12" t="s">
        <v>214</v>
      </c>
      <c r="P119" s="105"/>
    </row>
    <row r="120" spans="1:16" ht="28.5" customHeight="1">
      <c r="A120" s="4"/>
      <c r="B120" s="31" t="s">
        <v>134</v>
      </c>
      <c r="C120" s="68" t="s">
        <v>129</v>
      </c>
      <c r="D120" s="65">
        <v>11</v>
      </c>
      <c r="E120" s="65">
        <v>471</v>
      </c>
      <c r="F120" s="65">
        <v>1806</v>
      </c>
      <c r="G120" s="66" t="s">
        <v>45</v>
      </c>
      <c r="H120" s="66" t="s">
        <v>45</v>
      </c>
      <c r="I120" s="66" t="s">
        <v>45</v>
      </c>
      <c r="J120" s="66" t="s">
        <v>45</v>
      </c>
      <c r="K120" s="65">
        <v>813000</v>
      </c>
      <c r="L120" s="66" t="s">
        <v>45</v>
      </c>
      <c r="M120" s="41">
        <f>SUM(K120:L120)</f>
        <v>813000</v>
      </c>
      <c r="N120" s="12" t="s">
        <v>215</v>
      </c>
      <c r="P120" s="105"/>
    </row>
    <row r="121" spans="1:16" ht="29.25" customHeight="1">
      <c r="A121" s="4"/>
      <c r="B121" s="31" t="s">
        <v>135</v>
      </c>
      <c r="C121" s="68" t="s">
        <v>129</v>
      </c>
      <c r="D121" s="65">
        <v>66</v>
      </c>
      <c r="E121" s="65">
        <v>2104</v>
      </c>
      <c r="F121" s="65">
        <v>5870</v>
      </c>
      <c r="G121" s="66" t="s">
        <v>45</v>
      </c>
      <c r="H121" s="66" t="s">
        <v>45</v>
      </c>
      <c r="I121" s="66" t="s">
        <v>45</v>
      </c>
      <c r="J121" s="66" t="s">
        <v>45</v>
      </c>
      <c r="K121" s="65">
        <v>5199270</v>
      </c>
      <c r="L121" s="66"/>
      <c r="M121" s="41">
        <f>SUM(K121:L121)</f>
        <v>5199270</v>
      </c>
      <c r="N121" s="28" t="s">
        <v>279</v>
      </c>
      <c r="P121" s="105"/>
    </row>
    <row r="122" spans="1:16" ht="21.75" customHeight="1">
      <c r="A122" s="4"/>
      <c r="B122" s="31" t="s">
        <v>136</v>
      </c>
      <c r="C122" s="68" t="s">
        <v>129</v>
      </c>
      <c r="D122" s="65">
        <v>10</v>
      </c>
      <c r="E122" s="65">
        <v>8056</v>
      </c>
      <c r="F122" s="65">
        <v>32663</v>
      </c>
      <c r="G122" s="66" t="s">
        <v>45</v>
      </c>
      <c r="H122" s="66" t="s">
        <v>45</v>
      </c>
      <c r="I122" s="66" t="s">
        <v>45</v>
      </c>
      <c r="J122" s="66" t="s">
        <v>45</v>
      </c>
      <c r="K122" s="65">
        <v>2844000</v>
      </c>
      <c r="L122" s="66" t="s">
        <v>45</v>
      </c>
      <c r="M122" s="41">
        <v>2844000</v>
      </c>
      <c r="N122" s="12" t="s">
        <v>267</v>
      </c>
      <c r="P122" s="105"/>
    </row>
    <row r="123" spans="1:16" ht="27.75" customHeight="1">
      <c r="A123" s="4"/>
      <c r="B123" s="31" t="s">
        <v>137</v>
      </c>
      <c r="C123" s="68" t="s">
        <v>129</v>
      </c>
      <c r="D123" s="65">
        <v>1</v>
      </c>
      <c r="E123" s="65">
        <v>465</v>
      </c>
      <c r="F123" s="65">
        <v>1943</v>
      </c>
      <c r="G123" s="66" t="s">
        <v>45</v>
      </c>
      <c r="H123" s="66" t="s">
        <v>45</v>
      </c>
      <c r="I123" s="66" t="s">
        <v>45</v>
      </c>
      <c r="J123" s="66" t="s">
        <v>45</v>
      </c>
      <c r="K123" s="66" t="s">
        <v>45</v>
      </c>
      <c r="L123" s="66" t="s">
        <v>45</v>
      </c>
      <c r="M123" s="116" t="s">
        <v>45</v>
      </c>
      <c r="N123" s="40"/>
      <c r="P123" s="105"/>
    </row>
    <row r="124" spans="1:16" ht="19.5" customHeight="1">
      <c r="A124" s="7"/>
      <c r="B124" s="31" t="s">
        <v>138</v>
      </c>
      <c r="C124" s="68" t="s">
        <v>129</v>
      </c>
      <c r="D124" s="66" t="s">
        <v>45</v>
      </c>
      <c r="E124" s="65">
        <v>343</v>
      </c>
      <c r="F124" s="65">
        <v>1538</v>
      </c>
      <c r="G124" s="66" t="s">
        <v>45</v>
      </c>
      <c r="H124" s="66" t="s">
        <v>45</v>
      </c>
      <c r="I124" s="66" t="s">
        <v>45</v>
      </c>
      <c r="J124" s="66" t="s">
        <v>45</v>
      </c>
      <c r="K124" s="66" t="s">
        <v>45</v>
      </c>
      <c r="L124" s="66" t="s">
        <v>45</v>
      </c>
      <c r="M124" s="116" t="s">
        <v>45</v>
      </c>
      <c r="N124" s="4"/>
      <c r="P124" s="105"/>
    </row>
    <row r="125" spans="1:16" ht="19.5" customHeight="1">
      <c r="A125" s="7"/>
      <c r="B125" s="117" t="s">
        <v>219</v>
      </c>
      <c r="C125" s="68" t="s">
        <v>129</v>
      </c>
      <c r="D125" s="118" t="s">
        <v>45</v>
      </c>
      <c r="E125" s="119">
        <v>68</v>
      </c>
      <c r="F125" s="119">
        <v>260</v>
      </c>
      <c r="G125" s="118" t="s">
        <v>45</v>
      </c>
      <c r="H125" s="118" t="s">
        <v>45</v>
      </c>
      <c r="I125" s="118" t="s">
        <v>45</v>
      </c>
      <c r="J125" s="118" t="s">
        <v>45</v>
      </c>
      <c r="K125" s="118" t="s">
        <v>45</v>
      </c>
      <c r="L125" s="118" t="s">
        <v>45</v>
      </c>
      <c r="M125" s="116" t="s">
        <v>45</v>
      </c>
      <c r="N125" s="4"/>
      <c r="P125" s="105"/>
    </row>
    <row r="126" spans="1:16" ht="19.5" customHeight="1">
      <c r="A126" s="7"/>
      <c r="B126" s="117" t="s">
        <v>220</v>
      </c>
      <c r="C126" s="68" t="s">
        <v>129</v>
      </c>
      <c r="D126" s="118" t="s">
        <v>45</v>
      </c>
      <c r="E126" s="119">
        <v>157</v>
      </c>
      <c r="F126" s="119" t="s">
        <v>45</v>
      </c>
      <c r="G126" s="118" t="s">
        <v>45</v>
      </c>
      <c r="H126" s="118" t="s">
        <v>45</v>
      </c>
      <c r="I126" s="118" t="s">
        <v>45</v>
      </c>
      <c r="J126" s="118" t="s">
        <v>45</v>
      </c>
      <c r="K126" s="118" t="s">
        <v>45</v>
      </c>
      <c r="L126" s="118" t="s">
        <v>45</v>
      </c>
      <c r="M126" s="116" t="s">
        <v>45</v>
      </c>
      <c r="N126" s="4"/>
      <c r="P126" s="105"/>
    </row>
    <row r="127" spans="1:16" ht="19.5" customHeight="1">
      <c r="A127" s="7"/>
      <c r="B127" s="117" t="s">
        <v>221</v>
      </c>
      <c r="C127" s="68" t="s">
        <v>129</v>
      </c>
      <c r="D127" s="118" t="s">
        <v>45</v>
      </c>
      <c r="E127" s="119">
        <v>94</v>
      </c>
      <c r="F127" s="119"/>
      <c r="G127" s="118" t="s">
        <v>45</v>
      </c>
      <c r="H127" s="118" t="s">
        <v>45</v>
      </c>
      <c r="I127" s="118" t="s">
        <v>45</v>
      </c>
      <c r="J127" s="118" t="s">
        <v>45</v>
      </c>
      <c r="K127" s="118" t="s">
        <v>45</v>
      </c>
      <c r="L127" s="118" t="s">
        <v>45</v>
      </c>
      <c r="M127" s="116" t="s">
        <v>45</v>
      </c>
      <c r="N127" s="4"/>
      <c r="P127" s="105"/>
    </row>
    <row r="128" spans="1:16" ht="22.5" customHeight="1">
      <c r="A128" s="9"/>
      <c r="B128" s="25" t="s">
        <v>46</v>
      </c>
      <c r="C128" s="25"/>
      <c r="D128" s="90">
        <v>213</v>
      </c>
      <c r="E128" s="90">
        <v>87955</v>
      </c>
      <c r="F128" s="90">
        <v>177315</v>
      </c>
      <c r="G128" s="90">
        <v>2</v>
      </c>
      <c r="H128" s="91" t="s">
        <v>45</v>
      </c>
      <c r="I128" s="91" t="s">
        <v>45</v>
      </c>
      <c r="J128" s="91" t="s">
        <v>45</v>
      </c>
      <c r="K128" s="100">
        <f>SUM(K105:K124)</f>
        <v>30412320</v>
      </c>
      <c r="L128" s="91" t="s">
        <v>45</v>
      </c>
      <c r="M128" s="98">
        <f>SUM(M105:M124)</f>
        <v>30412320</v>
      </c>
      <c r="N128" s="9"/>
      <c r="P128" s="105"/>
    </row>
    <row r="129" spans="1:16" ht="21" customHeight="1">
      <c r="A129" s="5">
        <v>10</v>
      </c>
      <c r="B129" s="153" t="s">
        <v>139</v>
      </c>
      <c r="C129" s="154"/>
      <c r="D129" s="27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P129" s="105"/>
    </row>
    <row r="130" spans="1:16" ht="52.5" customHeight="1">
      <c r="A130" s="7"/>
      <c r="B130" s="31" t="s">
        <v>140</v>
      </c>
      <c r="C130" s="31" t="s">
        <v>96</v>
      </c>
      <c r="D130" s="65">
        <v>361</v>
      </c>
      <c r="E130" s="65">
        <v>25809</v>
      </c>
      <c r="F130" s="65">
        <v>115478</v>
      </c>
      <c r="G130" s="65">
        <v>1</v>
      </c>
      <c r="H130" s="66" t="s">
        <v>45</v>
      </c>
      <c r="I130" s="66" t="s">
        <v>45</v>
      </c>
      <c r="J130" s="65">
        <v>100000000</v>
      </c>
      <c r="K130" s="65">
        <v>37292400</v>
      </c>
      <c r="L130" s="66" t="s">
        <v>45</v>
      </c>
      <c r="M130" s="41">
        <f>SUM(J130:L130)</f>
        <v>137292400</v>
      </c>
      <c r="N130" s="45" t="s">
        <v>231</v>
      </c>
      <c r="P130" s="105"/>
    </row>
    <row r="131" spans="1:16" ht="30" customHeight="1">
      <c r="A131" s="37"/>
      <c r="B131" s="73" t="s">
        <v>141</v>
      </c>
      <c r="C131" s="73" t="s">
        <v>40</v>
      </c>
      <c r="D131" s="79" t="s">
        <v>45</v>
      </c>
      <c r="E131" s="78">
        <v>1269</v>
      </c>
      <c r="F131" s="78">
        <v>5034</v>
      </c>
      <c r="G131" s="78">
        <v>1</v>
      </c>
      <c r="H131" s="79" t="s">
        <v>45</v>
      </c>
      <c r="I131" s="79" t="s">
        <v>45</v>
      </c>
      <c r="J131" s="79" t="s">
        <v>45</v>
      </c>
      <c r="K131" s="78">
        <v>5243850</v>
      </c>
      <c r="L131" s="79" t="s">
        <v>45</v>
      </c>
      <c r="M131" s="44">
        <f>SUM(K131:L131)</f>
        <v>5243850</v>
      </c>
      <c r="N131" s="28" t="s">
        <v>142</v>
      </c>
      <c r="P131" s="108"/>
    </row>
    <row r="132" spans="1:16" s="19" customFormat="1" ht="27" customHeight="1">
      <c r="A132" s="4"/>
      <c r="B132" s="31" t="s">
        <v>143</v>
      </c>
      <c r="C132" s="31" t="s">
        <v>40</v>
      </c>
      <c r="D132" s="65">
        <v>2</v>
      </c>
      <c r="E132" s="65">
        <v>2</v>
      </c>
      <c r="F132" s="65">
        <v>4</v>
      </c>
      <c r="G132" s="66" t="s">
        <v>45</v>
      </c>
      <c r="H132" s="66" t="s">
        <v>45</v>
      </c>
      <c r="I132" s="66" t="s">
        <v>45</v>
      </c>
      <c r="J132" s="66" t="s">
        <v>45</v>
      </c>
      <c r="K132" s="66" t="s">
        <v>45</v>
      </c>
      <c r="L132" s="66" t="s">
        <v>45</v>
      </c>
      <c r="M132" s="135" t="s">
        <v>45</v>
      </c>
      <c r="N132" s="12"/>
      <c r="P132" s="88"/>
    </row>
    <row r="133" spans="1:16" ht="27" customHeight="1">
      <c r="A133" s="155">
        <v>6</v>
      </c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P133" s="88"/>
    </row>
    <row r="134" spans="1:16">
      <c r="A134" s="147" t="s">
        <v>1</v>
      </c>
      <c r="B134" s="147" t="s">
        <v>2</v>
      </c>
      <c r="C134" s="147" t="s">
        <v>47</v>
      </c>
      <c r="D134" s="147" t="s">
        <v>199</v>
      </c>
      <c r="E134" s="147"/>
      <c r="F134" s="147" t="s">
        <v>3</v>
      </c>
      <c r="G134" s="147" t="s">
        <v>48</v>
      </c>
      <c r="H134" s="147" t="s">
        <v>4</v>
      </c>
      <c r="I134" s="147"/>
      <c r="J134" s="147"/>
      <c r="K134" s="147"/>
      <c r="L134" s="147"/>
      <c r="M134" s="147"/>
      <c r="N134" s="151" t="s">
        <v>5</v>
      </c>
      <c r="P134" s="105"/>
    </row>
    <row r="135" spans="1:16" ht="58.5">
      <c r="A135" s="147"/>
      <c r="B135" s="147"/>
      <c r="C135" s="147"/>
      <c r="D135" s="50" t="s">
        <v>12</v>
      </c>
      <c r="E135" s="50" t="s">
        <v>6</v>
      </c>
      <c r="F135" s="147"/>
      <c r="G135" s="147"/>
      <c r="H135" s="50" t="s">
        <v>7</v>
      </c>
      <c r="I135" s="131" t="s">
        <v>10</v>
      </c>
      <c r="J135" s="131" t="s">
        <v>11</v>
      </c>
      <c r="K135" s="131" t="s">
        <v>13</v>
      </c>
      <c r="L135" s="50" t="s">
        <v>8</v>
      </c>
      <c r="M135" s="50" t="s">
        <v>9</v>
      </c>
      <c r="N135" s="152"/>
      <c r="P135" s="105"/>
    </row>
    <row r="136" spans="1:16">
      <c r="A136" s="7"/>
      <c r="B136" s="31" t="s">
        <v>144</v>
      </c>
      <c r="C136" s="31" t="s">
        <v>40</v>
      </c>
      <c r="D136" s="62">
        <v>37</v>
      </c>
      <c r="E136" s="62">
        <v>94</v>
      </c>
      <c r="F136" s="62">
        <v>382</v>
      </c>
      <c r="G136" s="63" t="s">
        <v>45</v>
      </c>
      <c r="H136" s="63" t="s">
        <v>45</v>
      </c>
      <c r="I136" s="63" t="s">
        <v>45</v>
      </c>
      <c r="J136" s="63" t="s">
        <v>45</v>
      </c>
      <c r="K136" s="63" t="s">
        <v>45</v>
      </c>
      <c r="L136" s="63" t="s">
        <v>45</v>
      </c>
      <c r="M136" s="42"/>
      <c r="N136" s="12" t="s">
        <v>145</v>
      </c>
      <c r="P136" s="105"/>
    </row>
    <row r="137" spans="1:16" ht="27">
      <c r="A137" s="7"/>
      <c r="B137" s="31" t="s">
        <v>146</v>
      </c>
      <c r="C137" s="68" t="s">
        <v>43</v>
      </c>
      <c r="D137" s="65">
        <v>8</v>
      </c>
      <c r="E137" s="65">
        <v>2258</v>
      </c>
      <c r="F137" s="65">
        <v>9495</v>
      </c>
      <c r="G137" s="66" t="s">
        <v>45</v>
      </c>
      <c r="H137" s="66" t="s">
        <v>45</v>
      </c>
      <c r="I137" s="66" t="s">
        <v>45</v>
      </c>
      <c r="J137" s="66" t="s">
        <v>45</v>
      </c>
      <c r="K137" s="65">
        <v>10751400</v>
      </c>
      <c r="L137" s="66" t="s">
        <v>45</v>
      </c>
      <c r="M137" s="41">
        <f>SUM(K137:L137)</f>
        <v>10751400</v>
      </c>
      <c r="N137" s="12" t="s">
        <v>201</v>
      </c>
      <c r="P137" s="105"/>
    </row>
    <row r="138" spans="1:16" ht="31.5" customHeight="1">
      <c r="A138" s="132"/>
      <c r="B138" s="55" t="s">
        <v>196</v>
      </c>
      <c r="C138" s="56" t="s">
        <v>147</v>
      </c>
      <c r="D138" s="86" t="s">
        <v>45</v>
      </c>
      <c r="E138" s="57">
        <v>1395</v>
      </c>
      <c r="F138" s="65">
        <v>6499</v>
      </c>
      <c r="G138" s="54" t="s">
        <v>45</v>
      </c>
      <c r="H138" s="57">
        <v>5760000</v>
      </c>
      <c r="I138" s="66" t="s">
        <v>45</v>
      </c>
      <c r="J138" s="66" t="s">
        <v>45</v>
      </c>
      <c r="K138" s="58">
        <v>4065000</v>
      </c>
      <c r="L138" s="66" t="s">
        <v>45</v>
      </c>
      <c r="M138" s="137">
        <f>SUM(H138:L138)</f>
        <v>9825000</v>
      </c>
      <c r="N138" s="12" t="s">
        <v>253</v>
      </c>
      <c r="P138" s="103"/>
    </row>
    <row r="139" spans="1:16">
      <c r="A139" s="7"/>
      <c r="B139" s="31" t="s">
        <v>148</v>
      </c>
      <c r="C139" s="68" t="s">
        <v>147</v>
      </c>
      <c r="D139" s="63" t="s">
        <v>45</v>
      </c>
      <c r="E139" s="62">
        <v>60</v>
      </c>
      <c r="F139" s="62">
        <v>6502</v>
      </c>
      <c r="G139" s="63" t="s">
        <v>45</v>
      </c>
      <c r="H139" s="63" t="s">
        <v>45</v>
      </c>
      <c r="I139" s="63" t="s">
        <v>45</v>
      </c>
      <c r="J139" s="63" t="s">
        <v>45</v>
      </c>
      <c r="K139" s="63" t="s">
        <v>45</v>
      </c>
      <c r="L139" s="63" t="s">
        <v>45</v>
      </c>
      <c r="M139" s="120" t="s">
        <v>45</v>
      </c>
      <c r="N139" s="40"/>
    </row>
    <row r="140" spans="1:16">
      <c r="A140" s="7"/>
      <c r="B140" s="31" t="s">
        <v>149</v>
      </c>
      <c r="C140" s="68" t="s">
        <v>147</v>
      </c>
      <c r="D140" s="63" t="s">
        <v>45</v>
      </c>
      <c r="E140" s="62">
        <v>1272</v>
      </c>
      <c r="F140" s="62">
        <v>5247</v>
      </c>
      <c r="G140" s="63" t="s">
        <v>45</v>
      </c>
      <c r="H140" s="63" t="s">
        <v>45</v>
      </c>
      <c r="I140" s="63" t="s">
        <v>45</v>
      </c>
      <c r="J140" s="63" t="s">
        <v>45</v>
      </c>
      <c r="K140" s="63" t="s">
        <v>45</v>
      </c>
      <c r="L140" s="63" t="s">
        <v>45</v>
      </c>
      <c r="M140" s="120" t="s">
        <v>45</v>
      </c>
      <c r="N140" s="4"/>
    </row>
    <row r="141" spans="1:16">
      <c r="A141" s="7"/>
      <c r="B141" s="31" t="s">
        <v>150</v>
      </c>
      <c r="C141" s="68" t="s">
        <v>147</v>
      </c>
      <c r="D141" s="63" t="s">
        <v>45</v>
      </c>
      <c r="E141" s="62">
        <v>3158</v>
      </c>
      <c r="F141" s="62">
        <v>12665</v>
      </c>
      <c r="G141" s="63" t="s">
        <v>45</v>
      </c>
      <c r="H141" s="63" t="s">
        <v>45</v>
      </c>
      <c r="I141" s="63" t="s">
        <v>45</v>
      </c>
      <c r="J141" s="63" t="s">
        <v>45</v>
      </c>
      <c r="K141" s="63" t="s">
        <v>45</v>
      </c>
      <c r="L141" s="63" t="s">
        <v>45</v>
      </c>
      <c r="M141" s="120" t="s">
        <v>45</v>
      </c>
      <c r="N141" s="4"/>
      <c r="P141" s="19"/>
    </row>
    <row r="142" spans="1:16" ht="21.75" customHeight="1">
      <c r="A142" s="7"/>
      <c r="B142" s="31" t="s">
        <v>151</v>
      </c>
      <c r="C142" s="68" t="s">
        <v>147</v>
      </c>
      <c r="D142" s="63" t="s">
        <v>45</v>
      </c>
      <c r="E142" s="62">
        <v>9785</v>
      </c>
      <c r="F142" s="62">
        <v>44056</v>
      </c>
      <c r="G142" s="63" t="s">
        <v>45</v>
      </c>
      <c r="H142" s="63" t="s">
        <v>45</v>
      </c>
      <c r="I142" s="63" t="s">
        <v>45</v>
      </c>
      <c r="J142" s="63" t="s">
        <v>45</v>
      </c>
      <c r="K142" s="63" t="s">
        <v>45</v>
      </c>
      <c r="L142" s="63" t="s">
        <v>45</v>
      </c>
      <c r="M142" s="120" t="s">
        <v>45</v>
      </c>
      <c r="N142" s="43"/>
      <c r="P142" s="19"/>
    </row>
    <row r="143" spans="1:16">
      <c r="A143" s="7"/>
      <c r="B143" s="31" t="s">
        <v>152</v>
      </c>
      <c r="C143" s="68" t="s">
        <v>147</v>
      </c>
      <c r="D143" s="63" t="s">
        <v>45</v>
      </c>
      <c r="E143" s="62">
        <v>71</v>
      </c>
      <c r="F143" s="62">
        <v>298</v>
      </c>
      <c r="G143" s="63" t="s">
        <v>45</v>
      </c>
      <c r="H143" s="63" t="s">
        <v>45</v>
      </c>
      <c r="I143" s="63" t="s">
        <v>45</v>
      </c>
      <c r="J143" s="63" t="s">
        <v>45</v>
      </c>
      <c r="K143" s="63" t="s">
        <v>45</v>
      </c>
      <c r="L143" s="63" t="s">
        <v>45</v>
      </c>
      <c r="M143" s="76" t="s">
        <v>45</v>
      </c>
      <c r="N143" s="12" t="s">
        <v>153</v>
      </c>
      <c r="P143" s="19"/>
    </row>
    <row r="144" spans="1:16">
      <c r="A144" s="7"/>
      <c r="B144" s="31" t="s">
        <v>154</v>
      </c>
      <c r="C144" s="68" t="s">
        <v>147</v>
      </c>
      <c r="D144" s="62">
        <v>1</v>
      </c>
      <c r="E144" s="62">
        <v>2070</v>
      </c>
      <c r="F144" s="62">
        <v>8436</v>
      </c>
      <c r="G144" s="63" t="s">
        <v>45</v>
      </c>
      <c r="H144" s="63" t="s">
        <v>45</v>
      </c>
      <c r="I144" s="63" t="s">
        <v>45</v>
      </c>
      <c r="J144" s="63" t="s">
        <v>45</v>
      </c>
      <c r="K144" s="63" t="s">
        <v>45</v>
      </c>
      <c r="L144" s="63" t="s">
        <v>45</v>
      </c>
      <c r="M144" s="76" t="s">
        <v>45</v>
      </c>
      <c r="N144" s="12"/>
      <c r="P144" s="19"/>
    </row>
    <row r="145" spans="1:16">
      <c r="A145" s="7"/>
      <c r="B145" s="31" t="s">
        <v>133</v>
      </c>
      <c r="C145" s="68" t="s">
        <v>147</v>
      </c>
      <c r="D145" s="62">
        <v>6</v>
      </c>
      <c r="E145" s="62">
        <v>741</v>
      </c>
      <c r="F145" s="62">
        <v>29996</v>
      </c>
      <c r="G145" s="63" t="s">
        <v>45</v>
      </c>
      <c r="H145" s="63" t="s">
        <v>45</v>
      </c>
      <c r="I145" s="63" t="s">
        <v>45</v>
      </c>
      <c r="J145" s="63" t="s">
        <v>45</v>
      </c>
      <c r="K145" s="63" t="s">
        <v>45</v>
      </c>
      <c r="L145" s="63" t="s">
        <v>45</v>
      </c>
      <c r="M145" s="76" t="s">
        <v>45</v>
      </c>
      <c r="N145" s="12" t="s">
        <v>155</v>
      </c>
      <c r="P145" s="19"/>
    </row>
    <row r="146" spans="1:16" ht="17.25" customHeight="1">
      <c r="A146" s="7"/>
      <c r="B146" s="31" t="s">
        <v>156</v>
      </c>
      <c r="C146" s="68" t="s">
        <v>147</v>
      </c>
      <c r="D146" s="63" t="s">
        <v>45</v>
      </c>
      <c r="E146" s="62">
        <v>1524</v>
      </c>
      <c r="F146" s="62">
        <v>6201</v>
      </c>
      <c r="G146" s="63" t="s">
        <v>45</v>
      </c>
      <c r="H146" s="63" t="s">
        <v>45</v>
      </c>
      <c r="I146" s="63" t="s">
        <v>45</v>
      </c>
      <c r="J146" s="63" t="s">
        <v>45</v>
      </c>
      <c r="K146" s="63" t="s">
        <v>45</v>
      </c>
      <c r="L146" s="63" t="s">
        <v>45</v>
      </c>
      <c r="M146" s="76" t="s">
        <v>45</v>
      </c>
      <c r="N146" s="12" t="s">
        <v>157</v>
      </c>
    </row>
    <row r="147" spans="1:16" ht="21.75" customHeight="1">
      <c r="A147" s="7"/>
      <c r="B147" s="31" t="s">
        <v>158</v>
      </c>
      <c r="C147" s="68" t="s">
        <v>147</v>
      </c>
      <c r="D147" s="63" t="s">
        <v>45</v>
      </c>
      <c r="E147" s="62">
        <v>1556</v>
      </c>
      <c r="F147" s="62">
        <v>5927</v>
      </c>
      <c r="G147" s="63" t="s">
        <v>45</v>
      </c>
      <c r="H147" s="63" t="s">
        <v>45</v>
      </c>
      <c r="I147" s="63" t="s">
        <v>45</v>
      </c>
      <c r="J147" s="63" t="s">
        <v>45</v>
      </c>
      <c r="K147" s="63" t="s">
        <v>45</v>
      </c>
      <c r="L147" s="63" t="s">
        <v>45</v>
      </c>
      <c r="M147" s="76" t="s">
        <v>45</v>
      </c>
      <c r="N147" s="12" t="s">
        <v>159</v>
      </c>
    </row>
    <row r="148" spans="1:16" ht="18" customHeight="1">
      <c r="A148" s="7"/>
      <c r="B148" s="31" t="s">
        <v>160</v>
      </c>
      <c r="C148" s="68" t="s">
        <v>147</v>
      </c>
      <c r="D148" s="62">
        <v>49</v>
      </c>
      <c r="E148" s="62">
        <v>7096</v>
      </c>
      <c r="F148" s="62">
        <v>31439</v>
      </c>
      <c r="G148" s="63" t="s">
        <v>45</v>
      </c>
      <c r="H148" s="63" t="s">
        <v>45</v>
      </c>
      <c r="I148" s="63" t="s">
        <v>45</v>
      </c>
      <c r="J148" s="63" t="s">
        <v>45</v>
      </c>
      <c r="K148" s="63" t="s">
        <v>45</v>
      </c>
      <c r="L148" s="63" t="s">
        <v>45</v>
      </c>
      <c r="M148" s="76" t="s">
        <v>45</v>
      </c>
      <c r="N148" s="12" t="s">
        <v>53</v>
      </c>
    </row>
    <row r="149" spans="1:16">
      <c r="A149" s="7"/>
      <c r="B149" s="31" t="s">
        <v>161</v>
      </c>
      <c r="C149" s="68" t="s">
        <v>147</v>
      </c>
      <c r="D149" s="63" t="s">
        <v>45</v>
      </c>
      <c r="E149" s="62">
        <v>4798</v>
      </c>
      <c r="F149" s="62">
        <v>19529</v>
      </c>
      <c r="G149" s="63" t="s">
        <v>45</v>
      </c>
      <c r="H149" s="63" t="s">
        <v>45</v>
      </c>
      <c r="I149" s="63" t="s">
        <v>45</v>
      </c>
      <c r="J149" s="63" t="s">
        <v>45</v>
      </c>
      <c r="K149" s="63" t="s">
        <v>45</v>
      </c>
      <c r="L149" s="63" t="s">
        <v>45</v>
      </c>
      <c r="M149" s="120" t="s">
        <v>45</v>
      </c>
      <c r="N149" s="40"/>
    </row>
    <row r="150" spans="1:16" ht="19.5" customHeight="1">
      <c r="A150" s="7"/>
      <c r="B150" s="31" t="s">
        <v>162</v>
      </c>
      <c r="C150" s="68" t="s">
        <v>147</v>
      </c>
      <c r="D150" s="63" t="s">
        <v>45</v>
      </c>
      <c r="E150" s="62">
        <v>265</v>
      </c>
      <c r="F150" s="62">
        <v>858</v>
      </c>
      <c r="G150" s="63" t="s">
        <v>45</v>
      </c>
      <c r="H150" s="63" t="s">
        <v>45</v>
      </c>
      <c r="I150" s="63" t="s">
        <v>45</v>
      </c>
      <c r="J150" s="63" t="s">
        <v>45</v>
      </c>
      <c r="K150" s="63" t="s">
        <v>45</v>
      </c>
      <c r="L150" s="63" t="s">
        <v>45</v>
      </c>
      <c r="M150" s="120" t="s">
        <v>45</v>
      </c>
      <c r="N150" s="4"/>
    </row>
    <row r="151" spans="1:16" ht="21.75" customHeight="1">
      <c r="A151" s="4"/>
      <c r="B151" s="29" t="s">
        <v>46</v>
      </c>
      <c r="C151" s="25"/>
      <c r="D151" s="26">
        <f>SUM(D130:D150)</f>
        <v>464</v>
      </c>
      <c r="E151" s="26">
        <v>63223</v>
      </c>
      <c r="F151" s="26">
        <v>308046</v>
      </c>
      <c r="G151" s="26">
        <f>SUM(G130:G150)</f>
        <v>2</v>
      </c>
      <c r="H151" s="26">
        <f>SUM(H133:H150)</f>
        <v>5760000</v>
      </c>
      <c r="I151" s="36" t="s">
        <v>45</v>
      </c>
      <c r="J151" s="26">
        <f>SUM(J130:J150)</f>
        <v>100000000</v>
      </c>
      <c r="K151" s="26">
        <f>SUM(K130:K150)</f>
        <v>57352650</v>
      </c>
      <c r="L151" s="36" t="s">
        <v>45</v>
      </c>
      <c r="M151" s="13">
        <f>SUM(H151:L151)</f>
        <v>163112650</v>
      </c>
      <c r="N151" s="9"/>
    </row>
    <row r="152" spans="1:16">
      <c r="A152" s="5">
        <v>11</v>
      </c>
      <c r="B152" s="20" t="s">
        <v>163</v>
      </c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</row>
    <row r="153" spans="1:16" ht="20.25" customHeight="1">
      <c r="A153" s="7"/>
      <c r="B153" s="31" t="s">
        <v>164</v>
      </c>
      <c r="C153" s="31" t="s">
        <v>40</v>
      </c>
      <c r="D153" s="66" t="s">
        <v>45</v>
      </c>
      <c r="E153" s="65">
        <v>206</v>
      </c>
      <c r="F153" s="65">
        <v>900</v>
      </c>
      <c r="G153" s="66" t="s">
        <v>45</v>
      </c>
      <c r="H153" s="66" t="s">
        <v>45</v>
      </c>
      <c r="I153" s="66" t="s">
        <v>45</v>
      </c>
      <c r="J153" s="66" t="s">
        <v>45</v>
      </c>
      <c r="K153" s="65">
        <v>430890</v>
      </c>
      <c r="L153" s="66" t="s">
        <v>45</v>
      </c>
      <c r="M153" s="41">
        <f>SUM(K153:L153)</f>
        <v>430890</v>
      </c>
      <c r="N153" s="12" t="s">
        <v>218</v>
      </c>
    </row>
    <row r="154" spans="1:16" ht="22.5" customHeight="1">
      <c r="A154" s="7"/>
      <c r="B154" s="97" t="s">
        <v>165</v>
      </c>
      <c r="C154" s="73" t="s">
        <v>40</v>
      </c>
      <c r="D154" s="79" t="s">
        <v>45</v>
      </c>
      <c r="E154" s="78">
        <v>5572</v>
      </c>
      <c r="F154" s="78">
        <v>23462</v>
      </c>
      <c r="G154" s="79" t="s">
        <v>45</v>
      </c>
      <c r="H154" s="102" t="s">
        <v>45</v>
      </c>
      <c r="I154" s="102" t="s">
        <v>45</v>
      </c>
      <c r="J154" s="102" t="s">
        <v>45</v>
      </c>
      <c r="K154" s="102" t="s">
        <v>45</v>
      </c>
      <c r="L154" s="102" t="s">
        <v>45</v>
      </c>
      <c r="M154" s="101" t="s">
        <v>45</v>
      </c>
      <c r="N154" s="8" t="s">
        <v>280</v>
      </c>
    </row>
    <row r="155" spans="1:16" ht="25.5" customHeight="1">
      <c r="A155" s="37"/>
      <c r="B155" s="73" t="s">
        <v>166</v>
      </c>
      <c r="C155" s="77" t="s">
        <v>42</v>
      </c>
      <c r="D155" s="78">
        <v>13</v>
      </c>
      <c r="E155" s="78">
        <v>3156</v>
      </c>
      <c r="F155" s="78">
        <v>13217</v>
      </c>
      <c r="G155" s="79" t="s">
        <v>45</v>
      </c>
      <c r="H155" s="78">
        <v>11250</v>
      </c>
      <c r="I155" s="79" t="s">
        <v>45</v>
      </c>
      <c r="J155" s="78">
        <v>50000</v>
      </c>
      <c r="K155" s="78">
        <v>585352</v>
      </c>
      <c r="L155" s="79" t="s">
        <v>45</v>
      </c>
      <c r="M155" s="13">
        <f>SUM(H155:L155)</f>
        <v>646602</v>
      </c>
      <c r="N155" s="28" t="s">
        <v>281</v>
      </c>
    </row>
    <row r="156" spans="1:16" ht="25.5" customHeight="1">
      <c r="A156" s="4"/>
      <c r="B156" s="73" t="s">
        <v>167</v>
      </c>
      <c r="C156" s="77" t="s">
        <v>147</v>
      </c>
      <c r="D156" s="78">
        <v>9</v>
      </c>
      <c r="E156" s="78">
        <v>158</v>
      </c>
      <c r="F156" s="78">
        <v>737</v>
      </c>
      <c r="G156" s="79" t="s">
        <v>45</v>
      </c>
      <c r="H156" s="78">
        <v>769250</v>
      </c>
      <c r="I156" s="79" t="s">
        <v>45</v>
      </c>
      <c r="J156" s="78">
        <v>200000</v>
      </c>
      <c r="K156" s="78">
        <v>1428548</v>
      </c>
      <c r="L156" s="79" t="s">
        <v>45</v>
      </c>
      <c r="M156" s="13">
        <f>SUM(H156:L156)</f>
        <v>2397798</v>
      </c>
      <c r="N156" s="45" t="s">
        <v>254</v>
      </c>
    </row>
    <row r="157" spans="1:16" ht="18.75" customHeight="1">
      <c r="A157" s="7"/>
      <c r="B157" s="80" t="s">
        <v>168</v>
      </c>
      <c r="C157" s="77" t="s">
        <v>147</v>
      </c>
      <c r="D157" s="66" t="s">
        <v>45</v>
      </c>
      <c r="E157" s="65">
        <v>282</v>
      </c>
      <c r="F157" s="65">
        <v>1099</v>
      </c>
      <c r="G157" s="66" t="s">
        <v>45</v>
      </c>
      <c r="H157" s="66" t="s">
        <v>45</v>
      </c>
      <c r="I157" s="66" t="s">
        <v>45</v>
      </c>
      <c r="J157" s="66" t="s">
        <v>45</v>
      </c>
      <c r="K157" s="66" t="s">
        <v>45</v>
      </c>
      <c r="L157" s="66" t="s">
        <v>45</v>
      </c>
      <c r="M157" s="101" t="s">
        <v>45</v>
      </c>
      <c r="N157" s="12" t="s">
        <v>53</v>
      </c>
    </row>
    <row r="158" spans="1:16">
      <c r="A158" s="37"/>
      <c r="B158" s="73" t="s">
        <v>169</v>
      </c>
      <c r="C158" s="77" t="s">
        <v>147</v>
      </c>
      <c r="D158" s="78">
        <v>14</v>
      </c>
      <c r="E158" s="78">
        <v>15092</v>
      </c>
      <c r="F158" s="78">
        <v>59985</v>
      </c>
      <c r="G158" s="78">
        <v>3</v>
      </c>
      <c r="H158" s="78">
        <v>36450</v>
      </c>
      <c r="I158" s="79" t="s">
        <v>45</v>
      </c>
      <c r="J158" s="79" t="s">
        <v>45</v>
      </c>
      <c r="K158" s="79" t="s">
        <v>45</v>
      </c>
      <c r="L158" s="79" t="s">
        <v>45</v>
      </c>
      <c r="M158" s="44">
        <f>SUM(H158:L158)</f>
        <v>36450</v>
      </c>
      <c r="N158" s="28" t="s">
        <v>226</v>
      </c>
    </row>
    <row r="159" spans="1:16" s="19" customFormat="1" ht="27" customHeight="1">
      <c r="A159" s="4"/>
      <c r="B159" s="31" t="s">
        <v>170</v>
      </c>
      <c r="C159" s="31" t="s">
        <v>40</v>
      </c>
      <c r="D159" s="65">
        <v>7</v>
      </c>
      <c r="E159" s="65">
        <v>13020</v>
      </c>
      <c r="F159" s="65">
        <v>49637</v>
      </c>
      <c r="G159" s="66" t="s">
        <v>45</v>
      </c>
      <c r="H159" s="66" t="s">
        <v>45</v>
      </c>
      <c r="I159" s="66" t="s">
        <v>45</v>
      </c>
      <c r="J159" s="66" t="s">
        <v>45</v>
      </c>
      <c r="K159" s="65">
        <v>1097550</v>
      </c>
      <c r="L159" s="66" t="s">
        <v>45</v>
      </c>
      <c r="M159" s="72">
        <f>SUM(K159:L159)</f>
        <v>1097550</v>
      </c>
      <c r="N159" s="12"/>
      <c r="P159" s="104"/>
    </row>
    <row r="160" spans="1:16" ht="21" customHeight="1">
      <c r="A160" s="155">
        <v>7</v>
      </c>
      <c r="B160" s="156"/>
      <c r="C160" s="156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P160" s="142"/>
    </row>
    <row r="161" spans="1:14">
      <c r="A161" s="147" t="s">
        <v>1</v>
      </c>
      <c r="B161" s="147" t="s">
        <v>2</v>
      </c>
      <c r="C161" s="147" t="s">
        <v>47</v>
      </c>
      <c r="D161" s="147" t="s">
        <v>199</v>
      </c>
      <c r="E161" s="147"/>
      <c r="F161" s="147" t="s">
        <v>3</v>
      </c>
      <c r="G161" s="147" t="s">
        <v>48</v>
      </c>
      <c r="H161" s="147" t="s">
        <v>4</v>
      </c>
      <c r="I161" s="147"/>
      <c r="J161" s="147"/>
      <c r="K161" s="147"/>
      <c r="L161" s="147"/>
      <c r="M161" s="147"/>
      <c r="N161" s="151" t="s">
        <v>5</v>
      </c>
    </row>
    <row r="162" spans="1:14" ht="39" customHeight="1">
      <c r="A162" s="147"/>
      <c r="B162" s="147"/>
      <c r="C162" s="147"/>
      <c r="D162" s="50" t="s">
        <v>12</v>
      </c>
      <c r="E162" s="50" t="s">
        <v>6</v>
      </c>
      <c r="F162" s="147"/>
      <c r="G162" s="147"/>
      <c r="H162" s="50" t="s">
        <v>7</v>
      </c>
      <c r="I162" s="131" t="s">
        <v>10</v>
      </c>
      <c r="J162" s="131" t="s">
        <v>11</v>
      </c>
      <c r="K162" s="131" t="s">
        <v>13</v>
      </c>
      <c r="L162" s="121" t="s">
        <v>8</v>
      </c>
      <c r="M162" s="121" t="s">
        <v>9</v>
      </c>
      <c r="N162" s="152"/>
    </row>
    <row r="163" spans="1:14" ht="45.75" customHeight="1">
      <c r="A163" s="7"/>
      <c r="B163" s="31" t="s">
        <v>171</v>
      </c>
      <c r="C163" s="31" t="s">
        <v>40</v>
      </c>
      <c r="D163" s="66" t="s">
        <v>45</v>
      </c>
      <c r="E163" s="65">
        <v>11382</v>
      </c>
      <c r="F163" s="65">
        <v>44742</v>
      </c>
      <c r="G163" s="66" t="s">
        <v>45</v>
      </c>
      <c r="H163" s="65">
        <v>2671200</v>
      </c>
      <c r="I163" s="66" t="s">
        <v>45</v>
      </c>
      <c r="J163" s="66" t="s">
        <v>45</v>
      </c>
      <c r="K163" s="65">
        <v>5325140</v>
      </c>
      <c r="L163" s="66" t="s">
        <v>45</v>
      </c>
      <c r="M163" s="112">
        <f>SUM(H163:L163)</f>
        <v>7996340</v>
      </c>
      <c r="N163" s="28" t="s">
        <v>255</v>
      </c>
    </row>
    <row r="164" spans="1:14">
      <c r="A164" s="7"/>
      <c r="B164" s="31" t="s">
        <v>172</v>
      </c>
      <c r="C164" s="68" t="s">
        <v>173</v>
      </c>
      <c r="D164" s="65">
        <v>21</v>
      </c>
      <c r="E164" s="65">
        <v>8816</v>
      </c>
      <c r="F164" s="65">
        <v>34896</v>
      </c>
      <c r="G164" s="66" t="s">
        <v>45</v>
      </c>
      <c r="H164" s="66" t="s">
        <v>45</v>
      </c>
      <c r="I164" s="66" t="s">
        <v>45</v>
      </c>
      <c r="J164" s="66" t="s">
        <v>45</v>
      </c>
      <c r="K164" s="65">
        <v>2206600</v>
      </c>
      <c r="L164" s="66" t="s">
        <v>45</v>
      </c>
      <c r="M164" s="41">
        <f>SUM(K164:L164)</f>
        <v>2206600</v>
      </c>
      <c r="N164" s="12"/>
    </row>
    <row r="165" spans="1:14">
      <c r="A165" s="7"/>
      <c r="B165" s="31" t="s">
        <v>174</v>
      </c>
      <c r="C165" s="68" t="s">
        <v>173</v>
      </c>
      <c r="D165" s="65">
        <v>10</v>
      </c>
      <c r="E165" s="65">
        <v>6175</v>
      </c>
      <c r="F165" s="65">
        <v>26335</v>
      </c>
      <c r="G165" s="66" t="s">
        <v>45</v>
      </c>
      <c r="H165" s="66" t="s">
        <v>45</v>
      </c>
      <c r="I165" s="66" t="s">
        <v>45</v>
      </c>
      <c r="J165" s="66" t="s">
        <v>45</v>
      </c>
      <c r="K165" s="65">
        <v>3426100</v>
      </c>
      <c r="L165" s="66" t="s">
        <v>45</v>
      </c>
      <c r="M165" s="41">
        <f>SUM(K165:L165)</f>
        <v>3426100</v>
      </c>
      <c r="N165" s="46" t="s">
        <v>257</v>
      </c>
    </row>
    <row r="166" spans="1:14">
      <c r="A166" s="7"/>
      <c r="B166" s="31" t="s">
        <v>175</v>
      </c>
      <c r="C166" s="31" t="s">
        <v>40</v>
      </c>
      <c r="D166" s="65">
        <v>86</v>
      </c>
      <c r="E166" s="65">
        <v>14024</v>
      </c>
      <c r="F166" s="65">
        <v>56696</v>
      </c>
      <c r="G166" s="66" t="s">
        <v>45</v>
      </c>
      <c r="H166" s="65">
        <v>2593350</v>
      </c>
      <c r="I166" s="66" t="s">
        <v>45</v>
      </c>
      <c r="J166" s="66" t="s">
        <v>45</v>
      </c>
      <c r="K166" s="65">
        <v>2206600</v>
      </c>
      <c r="L166" s="66" t="s">
        <v>45</v>
      </c>
      <c r="M166" s="95">
        <f>SUM(H166:L166)</f>
        <v>4799950</v>
      </c>
      <c r="N166" s="12" t="s">
        <v>258</v>
      </c>
    </row>
    <row r="167" spans="1:14" ht="19.5" customHeight="1">
      <c r="A167" s="7"/>
      <c r="B167" s="31" t="s">
        <v>176</v>
      </c>
      <c r="C167" s="68" t="s">
        <v>43</v>
      </c>
      <c r="D167" s="65">
        <v>35</v>
      </c>
      <c r="E167" s="65">
        <v>2576</v>
      </c>
      <c r="F167" s="65">
        <v>8166</v>
      </c>
      <c r="G167" s="66" t="s">
        <v>45</v>
      </c>
      <c r="H167" s="65">
        <v>1100250</v>
      </c>
      <c r="I167" s="66" t="s">
        <v>45</v>
      </c>
      <c r="J167" s="66" t="s">
        <v>45</v>
      </c>
      <c r="K167" s="66" t="s">
        <v>45</v>
      </c>
      <c r="L167" s="66" t="s">
        <v>45</v>
      </c>
      <c r="M167" s="41">
        <f>SUM(H167:L167)</f>
        <v>1100250</v>
      </c>
      <c r="N167" s="12" t="s">
        <v>225</v>
      </c>
    </row>
    <row r="168" spans="1:14" ht="31.5">
      <c r="A168" s="132"/>
      <c r="B168" s="55" t="s">
        <v>177</v>
      </c>
      <c r="C168" s="68" t="s">
        <v>173</v>
      </c>
      <c r="D168" s="57">
        <v>86</v>
      </c>
      <c r="E168" s="57">
        <v>17505</v>
      </c>
      <c r="F168" s="58">
        <v>82791</v>
      </c>
      <c r="G168" s="66" t="s">
        <v>45</v>
      </c>
      <c r="H168" s="57">
        <v>8325450</v>
      </c>
      <c r="I168" s="66" t="s">
        <v>45</v>
      </c>
      <c r="J168" s="66" t="s">
        <v>45</v>
      </c>
      <c r="K168" s="65">
        <v>6149642</v>
      </c>
      <c r="L168" s="86" t="s">
        <v>45</v>
      </c>
      <c r="M168" s="72">
        <f>SUM(H168:L168)</f>
        <v>14475092</v>
      </c>
      <c r="N168" s="11" t="s">
        <v>259</v>
      </c>
    </row>
    <row r="169" spans="1:14" ht="21" customHeight="1">
      <c r="A169" s="7"/>
      <c r="B169" s="31" t="s">
        <v>178</v>
      </c>
      <c r="C169" s="68" t="s">
        <v>44</v>
      </c>
      <c r="D169" s="62">
        <v>46</v>
      </c>
      <c r="E169" s="62">
        <v>2685</v>
      </c>
      <c r="F169" s="62">
        <v>10978</v>
      </c>
      <c r="G169" s="66" t="s">
        <v>45</v>
      </c>
      <c r="H169" s="66" t="s">
        <v>45</v>
      </c>
      <c r="I169" s="66" t="s">
        <v>45</v>
      </c>
      <c r="J169" s="65">
        <v>150000</v>
      </c>
      <c r="K169" s="65">
        <v>2272798</v>
      </c>
      <c r="L169" s="66" t="s">
        <v>45</v>
      </c>
      <c r="M169" s="72">
        <f>SUM(J169:L169)</f>
        <v>2422798</v>
      </c>
      <c r="N169" s="11" t="s">
        <v>260</v>
      </c>
    </row>
    <row r="170" spans="1:14">
      <c r="A170" s="7"/>
      <c r="B170" s="80" t="s">
        <v>179</v>
      </c>
      <c r="C170" s="68" t="s">
        <v>173</v>
      </c>
      <c r="D170" s="63" t="s">
        <v>45</v>
      </c>
      <c r="E170" s="62">
        <v>4689</v>
      </c>
      <c r="F170" s="62">
        <v>20384</v>
      </c>
      <c r="G170" s="63"/>
      <c r="H170" s="71"/>
      <c r="I170" s="71"/>
      <c r="J170" s="63" t="s">
        <v>45</v>
      </c>
      <c r="K170" s="62">
        <v>2206600</v>
      </c>
      <c r="L170" s="71"/>
      <c r="M170" s="32">
        <f>SUM(K170:L170)</f>
        <v>2206600</v>
      </c>
      <c r="N170" s="47" t="s">
        <v>261</v>
      </c>
    </row>
    <row r="171" spans="1:14" ht="25.5" customHeight="1">
      <c r="A171" s="7"/>
      <c r="B171" s="31" t="s">
        <v>180</v>
      </c>
      <c r="C171" s="68" t="s">
        <v>173</v>
      </c>
      <c r="D171" s="65">
        <v>6</v>
      </c>
      <c r="E171" s="65">
        <v>11100</v>
      </c>
      <c r="F171" s="65">
        <v>48768</v>
      </c>
      <c r="G171" s="66" t="s">
        <v>45</v>
      </c>
      <c r="H171" s="66" t="s">
        <v>45</v>
      </c>
      <c r="I171" s="66" t="s">
        <v>45</v>
      </c>
      <c r="J171" s="66" t="s">
        <v>45</v>
      </c>
      <c r="K171" s="65">
        <v>11033000</v>
      </c>
      <c r="L171" s="66" t="s">
        <v>45</v>
      </c>
      <c r="M171" s="41">
        <f>SUM(K171:L171)</f>
        <v>11033000</v>
      </c>
      <c r="N171" s="11" t="s">
        <v>262</v>
      </c>
    </row>
    <row r="172" spans="1:14" ht="23.25" customHeight="1">
      <c r="A172" s="7"/>
      <c r="B172" s="73" t="s">
        <v>181</v>
      </c>
      <c r="C172" s="77" t="s">
        <v>173</v>
      </c>
      <c r="D172" s="78">
        <v>14</v>
      </c>
      <c r="E172" s="78">
        <v>1766</v>
      </c>
      <c r="F172" s="78">
        <v>6937</v>
      </c>
      <c r="G172" s="79" t="s">
        <v>45</v>
      </c>
      <c r="H172" s="79" t="s">
        <v>45</v>
      </c>
      <c r="I172" s="79" t="s">
        <v>45</v>
      </c>
      <c r="J172" s="79" t="s">
        <v>45</v>
      </c>
      <c r="K172" s="78">
        <v>2206600</v>
      </c>
      <c r="L172" s="79" t="s">
        <v>45</v>
      </c>
      <c r="M172" s="41">
        <f>SUM(K172:L172)</f>
        <v>2206600</v>
      </c>
      <c r="N172" s="48" t="s">
        <v>263</v>
      </c>
    </row>
    <row r="173" spans="1:14" ht="22.5" customHeight="1">
      <c r="A173" s="7"/>
      <c r="B173" s="31" t="s">
        <v>182</v>
      </c>
      <c r="C173" s="77" t="s">
        <v>173</v>
      </c>
      <c r="D173" s="62">
        <v>1513</v>
      </c>
      <c r="E173" s="65">
        <v>2561</v>
      </c>
      <c r="F173" s="65">
        <v>9875</v>
      </c>
      <c r="G173" s="66" t="s">
        <v>45</v>
      </c>
      <c r="H173" s="66" t="s">
        <v>45</v>
      </c>
      <c r="I173" s="66" t="s">
        <v>45</v>
      </c>
      <c r="J173" s="66" t="s">
        <v>45</v>
      </c>
      <c r="K173" s="65">
        <v>219500</v>
      </c>
      <c r="L173" s="66" t="s">
        <v>45</v>
      </c>
      <c r="M173" s="41">
        <f>SUM(K173:L173)</f>
        <v>219500</v>
      </c>
      <c r="N173" s="11" t="s">
        <v>282</v>
      </c>
    </row>
    <row r="174" spans="1:14" ht="24" customHeight="1">
      <c r="A174" s="7"/>
      <c r="B174" s="31" t="s">
        <v>183</v>
      </c>
      <c r="C174" s="68" t="s">
        <v>173</v>
      </c>
      <c r="D174" s="66" t="s">
        <v>45</v>
      </c>
      <c r="E174" s="65">
        <v>165</v>
      </c>
      <c r="F174" s="65">
        <v>653</v>
      </c>
      <c r="G174" s="66" t="s">
        <v>45</v>
      </c>
      <c r="H174" s="65">
        <v>153000</v>
      </c>
      <c r="I174" s="66" t="s">
        <v>45</v>
      </c>
      <c r="J174" s="66" t="s">
        <v>45</v>
      </c>
      <c r="K174" s="65">
        <v>406500</v>
      </c>
      <c r="L174" s="66" t="s">
        <v>45</v>
      </c>
      <c r="M174" s="41">
        <f>SUM(H174:L174)</f>
        <v>559500</v>
      </c>
      <c r="N174" s="11" t="s">
        <v>264</v>
      </c>
    </row>
    <row r="175" spans="1:14" ht="24" customHeight="1">
      <c r="A175" s="4"/>
      <c r="B175" s="171" t="s">
        <v>46</v>
      </c>
      <c r="C175" s="172"/>
      <c r="D175" s="90">
        <v>1860</v>
      </c>
      <c r="E175" s="13">
        <v>120930</v>
      </c>
      <c r="F175" s="13">
        <v>500258</v>
      </c>
      <c r="G175" s="100">
        <v>3</v>
      </c>
      <c r="H175" s="90">
        <v>15660200</v>
      </c>
      <c r="I175" s="91" t="s">
        <v>45</v>
      </c>
      <c r="J175" s="90">
        <v>400000</v>
      </c>
      <c r="K175" s="90">
        <v>41201420</v>
      </c>
      <c r="L175" s="100" t="s">
        <v>45</v>
      </c>
      <c r="M175" s="112">
        <f>SUM(H175:L175)</f>
        <v>57261620</v>
      </c>
      <c r="N175" s="25"/>
    </row>
    <row r="176" spans="1:14" ht="20.25" customHeight="1">
      <c r="A176" s="5">
        <v>12</v>
      </c>
      <c r="B176" s="20" t="s">
        <v>184</v>
      </c>
      <c r="C176" s="20"/>
      <c r="D176" s="27"/>
      <c r="E176" s="20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20.25" customHeight="1">
      <c r="A177" s="7"/>
      <c r="B177" s="31" t="s">
        <v>185</v>
      </c>
      <c r="C177" s="31" t="s">
        <v>85</v>
      </c>
      <c r="D177" s="66" t="s">
        <v>45</v>
      </c>
      <c r="E177" s="65">
        <v>278</v>
      </c>
      <c r="F177" s="65">
        <v>501</v>
      </c>
      <c r="G177" s="66" t="s">
        <v>45</v>
      </c>
      <c r="H177" s="66" t="s">
        <v>45</v>
      </c>
      <c r="I177" s="66" t="s">
        <v>45</v>
      </c>
      <c r="J177" s="66" t="s">
        <v>45</v>
      </c>
      <c r="K177" s="66" t="s">
        <v>45</v>
      </c>
      <c r="L177" s="66" t="s">
        <v>45</v>
      </c>
      <c r="M177" s="33" t="s">
        <v>45</v>
      </c>
      <c r="N177" s="8" t="s">
        <v>49</v>
      </c>
    </row>
    <row r="178" spans="1:14" ht="19.5" customHeight="1">
      <c r="A178" s="7"/>
      <c r="B178" s="31" t="s">
        <v>186</v>
      </c>
      <c r="C178" s="31" t="s">
        <v>41</v>
      </c>
      <c r="D178" s="66" t="s">
        <v>45</v>
      </c>
      <c r="E178" s="65">
        <v>742</v>
      </c>
      <c r="F178" s="65">
        <v>2695</v>
      </c>
      <c r="G178" s="65">
        <v>1</v>
      </c>
      <c r="H178" s="65">
        <v>16650</v>
      </c>
      <c r="I178" s="66" t="s">
        <v>45</v>
      </c>
      <c r="J178" s="66" t="s">
        <v>45</v>
      </c>
      <c r="K178" s="65">
        <v>317070</v>
      </c>
      <c r="L178" s="66" t="s">
        <v>45</v>
      </c>
      <c r="M178" s="41">
        <f>SUM(H178:L178)</f>
        <v>333720</v>
      </c>
      <c r="N178" s="8" t="s">
        <v>265</v>
      </c>
    </row>
    <row r="179" spans="1:14">
      <c r="A179" s="7"/>
      <c r="B179" s="31" t="s">
        <v>187</v>
      </c>
      <c r="C179" s="31" t="s">
        <v>41</v>
      </c>
      <c r="D179" s="66"/>
      <c r="E179" s="65">
        <v>193</v>
      </c>
      <c r="F179" s="65">
        <v>839</v>
      </c>
      <c r="G179" s="66" t="s">
        <v>45</v>
      </c>
      <c r="H179" s="66" t="s">
        <v>45</v>
      </c>
      <c r="I179" s="66" t="s">
        <v>45</v>
      </c>
      <c r="J179" s="66" t="s">
        <v>45</v>
      </c>
      <c r="K179" s="66" t="s">
        <v>45</v>
      </c>
      <c r="L179" s="66" t="s">
        <v>45</v>
      </c>
      <c r="M179" s="130"/>
      <c r="N179" s="8" t="s">
        <v>49</v>
      </c>
    </row>
    <row r="180" spans="1:14">
      <c r="A180" s="7"/>
      <c r="B180" s="31" t="s">
        <v>188</v>
      </c>
      <c r="C180" s="68" t="s">
        <v>44</v>
      </c>
      <c r="D180" s="65">
        <v>27</v>
      </c>
      <c r="E180" s="65">
        <v>131</v>
      </c>
      <c r="F180" s="65">
        <v>573</v>
      </c>
      <c r="G180" s="66" t="s">
        <v>45</v>
      </c>
      <c r="H180" s="66" t="s">
        <v>45</v>
      </c>
      <c r="I180" s="66" t="s">
        <v>45</v>
      </c>
      <c r="J180" s="66" t="s">
        <v>45</v>
      </c>
      <c r="K180" s="65">
        <v>1065030</v>
      </c>
      <c r="L180" s="66" t="s">
        <v>45</v>
      </c>
      <c r="M180" s="41">
        <f>SUM(K180:L180)</f>
        <v>1065030</v>
      </c>
      <c r="N180" s="8" t="s">
        <v>266</v>
      </c>
    </row>
    <row r="181" spans="1:14" ht="37.5" customHeight="1">
      <c r="A181" s="7"/>
      <c r="B181" s="31" t="s">
        <v>189</v>
      </c>
      <c r="C181" s="68" t="s">
        <v>190</v>
      </c>
      <c r="D181" s="66" t="s">
        <v>45</v>
      </c>
      <c r="E181" s="65">
        <v>13903</v>
      </c>
      <c r="F181" s="65">
        <v>55478</v>
      </c>
      <c r="G181" s="66" t="s">
        <v>45</v>
      </c>
      <c r="H181" s="66" t="s">
        <v>45</v>
      </c>
      <c r="I181" s="66" t="s">
        <v>45</v>
      </c>
      <c r="J181" s="66" t="s">
        <v>45</v>
      </c>
      <c r="K181" s="65">
        <v>9170640</v>
      </c>
      <c r="L181" s="66" t="s">
        <v>45</v>
      </c>
      <c r="M181" s="41">
        <f>SUM(K181:L181)</f>
        <v>9170640</v>
      </c>
      <c r="N181" s="8" t="s">
        <v>236</v>
      </c>
    </row>
    <row r="182" spans="1:14">
      <c r="A182" s="7"/>
      <c r="B182" s="31" t="s">
        <v>191</v>
      </c>
      <c r="C182" s="68" t="s">
        <v>190</v>
      </c>
      <c r="D182" s="66" t="s">
        <v>45</v>
      </c>
      <c r="E182" s="65">
        <v>671</v>
      </c>
      <c r="F182" s="65">
        <v>2133</v>
      </c>
      <c r="G182" s="66" t="s">
        <v>45</v>
      </c>
      <c r="H182" s="66" t="s">
        <v>45</v>
      </c>
      <c r="I182" s="66" t="s">
        <v>45</v>
      </c>
      <c r="J182" s="66" t="s">
        <v>45</v>
      </c>
      <c r="K182" s="65" t="s">
        <v>45</v>
      </c>
      <c r="L182" s="66" t="s">
        <v>45</v>
      </c>
      <c r="M182" s="34" t="s">
        <v>45</v>
      </c>
      <c r="N182" s="12"/>
    </row>
    <row r="183" spans="1:14" ht="21.75" customHeight="1">
      <c r="A183" s="7"/>
      <c r="B183" s="31" t="s">
        <v>192</v>
      </c>
      <c r="C183" s="68" t="s">
        <v>193</v>
      </c>
      <c r="D183" s="66" t="s">
        <v>45</v>
      </c>
      <c r="E183" s="65">
        <v>293</v>
      </c>
      <c r="F183" s="65">
        <v>1182</v>
      </c>
      <c r="G183" s="66" t="s">
        <v>45</v>
      </c>
      <c r="H183" s="66" t="s">
        <v>45</v>
      </c>
      <c r="I183" s="66" t="s">
        <v>45</v>
      </c>
      <c r="J183" s="66" t="s">
        <v>45</v>
      </c>
      <c r="K183" s="66" t="s">
        <v>45</v>
      </c>
      <c r="L183" s="66" t="s">
        <v>45</v>
      </c>
      <c r="M183" s="33" t="s">
        <v>45</v>
      </c>
      <c r="N183" s="12" t="s">
        <v>230</v>
      </c>
    </row>
    <row r="184" spans="1:14">
      <c r="A184" s="4"/>
      <c r="B184" s="173" t="s">
        <v>194</v>
      </c>
      <c r="C184" s="174"/>
      <c r="D184" s="72">
        <f>SUM(D180:D183)</f>
        <v>27</v>
      </c>
      <c r="E184" s="13">
        <f>SUM(E177:E183)</f>
        <v>16211</v>
      </c>
      <c r="F184" s="13">
        <f>SUM(F177:F183)</f>
        <v>63401</v>
      </c>
      <c r="G184" s="98">
        <v>1</v>
      </c>
      <c r="H184" s="72">
        <f>SUM(H178:H183)</f>
        <v>16650</v>
      </c>
      <c r="I184" s="135" t="s">
        <v>45</v>
      </c>
      <c r="J184" s="135" t="s">
        <v>45</v>
      </c>
      <c r="K184" s="72">
        <f>SUM(K178:K183)</f>
        <v>10552740</v>
      </c>
      <c r="L184" s="135" t="s">
        <v>45</v>
      </c>
      <c r="M184" s="72">
        <f>SUM(H184:L184)</f>
        <v>10569390</v>
      </c>
      <c r="N184" s="9"/>
    </row>
    <row r="185" spans="1:14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1:14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1:14">
      <c r="A187" s="19"/>
      <c r="B187" s="19"/>
      <c r="C187" s="19"/>
      <c r="D187" s="19"/>
    </row>
    <row r="188" spans="1:14">
      <c r="A188" s="19"/>
      <c r="B188" s="19"/>
      <c r="C188" s="19"/>
      <c r="D188" s="19"/>
    </row>
    <row r="189" spans="1:14">
      <c r="A189" s="19"/>
      <c r="B189" s="19"/>
      <c r="C189" s="19"/>
      <c r="D189" s="19"/>
    </row>
    <row r="190" spans="1:14">
      <c r="A190" s="19"/>
      <c r="B190" s="19"/>
      <c r="C190" s="19"/>
      <c r="D190" s="19"/>
    </row>
    <row r="191" spans="1:14">
      <c r="A191" s="19"/>
      <c r="B191" s="19"/>
      <c r="C191" s="19"/>
      <c r="D191" s="19"/>
    </row>
    <row r="192" spans="1:14">
      <c r="A192" s="19"/>
      <c r="B192" s="19"/>
      <c r="C192" s="19"/>
      <c r="D192" s="19"/>
    </row>
    <row r="193" spans="1:14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4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14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1:14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</row>
    <row r="198" spans="1:14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</row>
    <row r="199" spans="1:14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</row>
    <row r="200" spans="1:14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spans="1:14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</row>
    <row r="203" spans="1:14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</row>
    <row r="204" spans="1:14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</row>
    <row r="205" spans="1:14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</row>
    <row r="206" spans="1:14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1:14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</row>
    <row r="208" spans="1:14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14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</row>
    <row r="214" spans="1:14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</row>
    <row r="215" spans="1:14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</row>
    <row r="216" spans="1:14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</row>
    <row r="218" spans="1:14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14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</row>
    <row r="220" spans="1:14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</row>
    <row r="221" spans="1:14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</row>
    <row r="222" spans="1:14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</row>
    <row r="223" spans="1:14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</row>
    <row r="224" spans="1:14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</row>
    <row r="225" spans="1:14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</row>
    <row r="226" spans="1:14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</row>
  </sheetData>
  <mergeCells count="81">
    <mergeCell ref="B175:C175"/>
    <mergeCell ref="B184:C184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29:C129"/>
    <mergeCell ref="A133:N133"/>
    <mergeCell ref="A134:A135"/>
    <mergeCell ref="B134:B135"/>
    <mergeCell ref="C134:C135"/>
    <mergeCell ref="D134:E134"/>
    <mergeCell ref="F134:F135"/>
    <mergeCell ref="G134:G135"/>
    <mergeCell ref="H134:M134"/>
    <mergeCell ref="N134:N135"/>
    <mergeCell ref="A108:N108"/>
    <mergeCell ref="A109:A110"/>
    <mergeCell ref="B109:B110"/>
    <mergeCell ref="C109:C110"/>
    <mergeCell ref="D109:E109"/>
    <mergeCell ref="F109:F110"/>
    <mergeCell ref="G109:G110"/>
    <mergeCell ref="H109:M109"/>
    <mergeCell ref="N109:N110"/>
    <mergeCell ref="B99:C99"/>
    <mergeCell ref="B60:C60"/>
    <mergeCell ref="B61:C61"/>
    <mergeCell ref="B72:C72"/>
    <mergeCell ref="B73:C73"/>
    <mergeCell ref="A80:N80"/>
    <mergeCell ref="A81:A82"/>
    <mergeCell ref="B81:B82"/>
    <mergeCell ref="C81:C82"/>
    <mergeCell ref="D81:E81"/>
    <mergeCell ref="F81:F82"/>
    <mergeCell ref="G81:G82"/>
    <mergeCell ref="H81:M81"/>
    <mergeCell ref="N81:N82"/>
    <mergeCell ref="B93:C93"/>
    <mergeCell ref="B94:C94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B50:D50"/>
    <mergeCell ref="N4:N5"/>
    <mergeCell ref="B6:C6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5:C35"/>
    <mergeCell ref="B36:C36"/>
    <mergeCell ref="B40:C40"/>
    <mergeCell ref="B41:C41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2015-08-19T14:03:11Z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