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7-8-15" sheetId="3" r:id="rId1"/>
    <sheet name="15-8-15" sheetId="1" r:id="rId2"/>
    <sheet name="13-8-15" sheetId="2" r:id="rId3"/>
  </sheets>
  <calcPr calcId="144525"/>
</workbook>
</file>

<file path=xl/calcChain.xml><?xml version="1.0" encoding="utf-8"?>
<calcChain xmlns="http://schemas.openxmlformats.org/spreadsheetml/2006/main">
  <c r="K184" i="3"/>
  <c r="F184"/>
  <c r="E184"/>
  <c r="M175"/>
  <c r="M169"/>
  <c r="M168"/>
  <c r="M166"/>
  <c r="M163"/>
  <c r="M156"/>
  <c r="M155"/>
  <c r="F72"/>
  <c r="E72"/>
  <c r="D72"/>
  <c r="L72"/>
  <c r="M63"/>
  <c r="E40" l="1"/>
  <c r="K60" l="1"/>
  <c r="D60" l="1"/>
  <c r="K49"/>
  <c r="M47"/>
  <c r="M23"/>
  <c r="M20"/>
  <c r="M17"/>
  <c r="M15"/>
  <c r="M14"/>
  <c r="M13"/>
  <c r="M12"/>
  <c r="M11"/>
  <c r="M10"/>
  <c r="M9"/>
  <c r="M8"/>
  <c r="M7"/>
  <c r="L35"/>
  <c r="K35"/>
  <c r="J35"/>
  <c r="H35"/>
  <c r="E35"/>
  <c r="D35"/>
  <c r="H184"/>
  <c r="M184" s="1"/>
  <c r="D184"/>
  <c r="M181"/>
  <c r="M180"/>
  <c r="M178"/>
  <c r="M174"/>
  <c r="M173"/>
  <c r="M172"/>
  <c r="M171"/>
  <c r="M170"/>
  <c r="M167"/>
  <c r="M165"/>
  <c r="M164"/>
  <c r="M159"/>
  <c r="M158"/>
  <c r="M153"/>
  <c r="K151"/>
  <c r="J151"/>
  <c r="H151"/>
  <c r="G151"/>
  <c r="D151"/>
  <c r="M138"/>
  <c r="M137"/>
  <c r="M131"/>
  <c r="M130"/>
  <c r="K128"/>
  <c r="M121"/>
  <c r="M120"/>
  <c r="M119"/>
  <c r="M118"/>
  <c r="M116"/>
  <c r="M114"/>
  <c r="M113"/>
  <c r="M112"/>
  <c r="M111"/>
  <c r="M107"/>
  <c r="M106"/>
  <c r="M105"/>
  <c r="K103"/>
  <c r="I103"/>
  <c r="F103"/>
  <c r="E103"/>
  <c r="M102"/>
  <c r="M101"/>
  <c r="M100"/>
  <c r="I98"/>
  <c r="H98"/>
  <c r="F98"/>
  <c r="E98"/>
  <c r="M97"/>
  <c r="M96"/>
  <c r="M95"/>
  <c r="L93"/>
  <c r="K93"/>
  <c r="G93"/>
  <c r="F93"/>
  <c r="E93"/>
  <c r="D93"/>
  <c r="M86"/>
  <c r="M84"/>
  <c r="M83"/>
  <c r="M78"/>
  <c r="M77"/>
  <c r="M76"/>
  <c r="M75"/>
  <c r="M74"/>
  <c r="K72"/>
  <c r="M72" s="1"/>
  <c r="M67"/>
  <c r="L60"/>
  <c r="J60"/>
  <c r="H60"/>
  <c r="G60"/>
  <c r="F60"/>
  <c r="E60"/>
  <c r="M59"/>
  <c r="M58"/>
  <c r="M57"/>
  <c r="M56"/>
  <c r="M52"/>
  <c r="M51"/>
  <c r="L49"/>
  <c r="G49"/>
  <c r="F49"/>
  <c r="E49"/>
  <c r="D49"/>
  <c r="M46"/>
  <c r="M45"/>
  <c r="M42"/>
  <c r="L40"/>
  <c r="K40"/>
  <c r="J40"/>
  <c r="H40"/>
  <c r="G40"/>
  <c r="F40"/>
  <c r="M38"/>
  <c r="M37"/>
  <c r="M28"/>
  <c r="M23" i="1"/>
  <c r="M20"/>
  <c r="M17"/>
  <c r="M13"/>
  <c r="M12"/>
  <c r="M11"/>
  <c r="M9"/>
  <c r="M8"/>
  <c r="M7"/>
  <c r="M35" i="3" l="1"/>
  <c r="M40"/>
  <c r="M128"/>
  <c r="M151"/>
  <c r="M60"/>
  <c r="M98"/>
  <c r="M103"/>
  <c r="M93"/>
  <c r="M49"/>
  <c r="D72" i="1"/>
  <c r="M57" l="1"/>
  <c r="H35"/>
  <c r="M28"/>
  <c r="K35"/>
  <c r="M35" l="1"/>
  <c r="M15"/>
  <c r="M14"/>
  <c r="K163" i="2"/>
  <c r="H163"/>
  <c r="F163"/>
  <c r="E163"/>
  <c r="D163"/>
  <c r="M161"/>
  <c r="M160"/>
  <c r="M159"/>
  <c r="M157"/>
  <c r="M163" s="1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90"/>
  <c r="K88"/>
  <c r="I88"/>
  <c r="F88"/>
  <c r="E88"/>
  <c r="M87"/>
  <c r="M83"/>
  <c r="M82"/>
  <c r="I80"/>
  <c r="H80"/>
  <c r="F80"/>
  <c r="E80"/>
  <c r="M79"/>
  <c r="M78"/>
  <c r="M77"/>
  <c r="L75"/>
  <c r="K75"/>
  <c r="G75"/>
  <c r="F75"/>
  <c r="E75"/>
  <c r="D75"/>
  <c r="M68"/>
  <c r="M66"/>
  <c r="M65"/>
  <c r="M63"/>
  <c r="M62"/>
  <c r="M61"/>
  <c r="M60"/>
  <c r="M59"/>
  <c r="M75" s="1"/>
  <c r="L54"/>
  <c r="K54"/>
  <c r="F54"/>
  <c r="E54"/>
  <c r="D54"/>
  <c r="M50"/>
  <c r="M46"/>
  <c r="M54" s="1"/>
  <c r="L43"/>
  <c r="K43"/>
  <c r="J43"/>
  <c r="H43"/>
  <c r="G43"/>
  <c r="F43"/>
  <c r="E43"/>
  <c r="D43"/>
  <c r="M42"/>
  <c r="M41"/>
  <c r="M40"/>
  <c r="M39"/>
  <c r="M38"/>
  <c r="M37"/>
  <c r="L35"/>
  <c r="K35"/>
  <c r="G35"/>
  <c r="F35"/>
  <c r="E35"/>
  <c r="D35"/>
  <c r="M33"/>
  <c r="M32"/>
  <c r="M28"/>
  <c r="M25"/>
  <c r="M23"/>
  <c r="L23"/>
  <c r="K23"/>
  <c r="J23"/>
  <c r="H23"/>
  <c r="G23"/>
  <c r="F23"/>
  <c r="E23"/>
  <c r="D23"/>
  <c r="M21"/>
  <c r="M20"/>
  <c r="M18"/>
  <c r="M12"/>
  <c r="M11"/>
  <c r="M10"/>
  <c r="M9"/>
  <c r="M8"/>
  <c r="M7"/>
  <c r="M6"/>
  <c r="K184" i="1"/>
  <c r="H184"/>
  <c r="F184"/>
  <c r="E184"/>
  <c r="M178"/>
  <c r="M180"/>
  <c r="M181"/>
  <c r="D184"/>
  <c r="M175"/>
  <c r="M168"/>
  <c r="M138"/>
  <c r="K128"/>
  <c r="M95"/>
  <c r="M97"/>
  <c r="L93"/>
  <c r="K93"/>
  <c r="G93"/>
  <c r="F93"/>
  <c r="E93"/>
  <c r="D93"/>
  <c r="E103"/>
  <c r="F103"/>
  <c r="I103"/>
  <c r="K103"/>
  <c r="L72"/>
  <c r="K72"/>
  <c r="F72"/>
  <c r="E72"/>
  <c r="M67"/>
  <c r="M63"/>
  <c r="M10"/>
  <c r="M37"/>
  <c r="M38"/>
  <c r="D40"/>
  <c r="E40"/>
  <c r="F40"/>
  <c r="G40"/>
  <c r="H40"/>
  <c r="J40"/>
  <c r="K40"/>
  <c r="L40"/>
  <c r="M42"/>
  <c r="M45"/>
  <c r="M46"/>
  <c r="M47"/>
  <c r="D49"/>
  <c r="E49"/>
  <c r="F49"/>
  <c r="G49"/>
  <c r="K49"/>
  <c r="L49"/>
  <c r="M51"/>
  <c r="M52"/>
  <c r="M56"/>
  <c r="M58"/>
  <c r="M59"/>
  <c r="D60"/>
  <c r="E60"/>
  <c r="F60"/>
  <c r="G60"/>
  <c r="H60"/>
  <c r="J60"/>
  <c r="L60"/>
  <c r="M74"/>
  <c r="M75"/>
  <c r="M76"/>
  <c r="M77"/>
  <c r="M78"/>
  <c r="M83"/>
  <c r="M84"/>
  <c r="M86"/>
  <c r="M96"/>
  <c r="E98"/>
  <c r="F98"/>
  <c r="H98"/>
  <c r="I98"/>
  <c r="M100"/>
  <c r="M101"/>
  <c r="M102"/>
  <c r="M105"/>
  <c r="M106"/>
  <c r="M107"/>
  <c r="M111"/>
  <c r="M112"/>
  <c r="M113"/>
  <c r="M114"/>
  <c r="M116"/>
  <c r="M118"/>
  <c r="M119"/>
  <c r="M120"/>
  <c r="M121"/>
  <c r="M130"/>
  <c r="M131"/>
  <c r="M137"/>
  <c r="D151"/>
  <c r="G151"/>
  <c r="H151"/>
  <c r="J151"/>
  <c r="K151"/>
  <c r="M153"/>
  <c r="M155"/>
  <c r="M156"/>
  <c r="M158"/>
  <c r="M159"/>
  <c r="M163"/>
  <c r="M164"/>
  <c r="M165"/>
  <c r="M166"/>
  <c r="M167"/>
  <c r="M169"/>
  <c r="M170"/>
  <c r="M171"/>
  <c r="M172"/>
  <c r="M173"/>
  <c r="M174"/>
  <c r="M80" i="2" l="1"/>
  <c r="M88"/>
  <c r="M107"/>
  <c r="M35"/>
  <c r="M43"/>
  <c r="M130"/>
  <c r="M60" i="1"/>
  <c r="M40"/>
  <c r="M151"/>
  <c r="M98"/>
  <c r="M184"/>
  <c r="M128"/>
  <c r="M93"/>
  <c r="M103"/>
  <c r="M72"/>
  <c r="M49"/>
</calcChain>
</file>

<file path=xl/sharedStrings.xml><?xml version="1.0" encoding="utf-8"?>
<sst xmlns="http://schemas.openxmlformats.org/spreadsheetml/2006/main" count="3719" uniqueCount="393">
  <si>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</si>
  <si>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</si>
  <si>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</si>
  <si>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</si>
  <si>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</si>
  <si>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</si>
  <si>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</si>
  <si>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</si>
  <si>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</si>
  <si>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</si>
  <si>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</si>
  <si>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</si>
  <si>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</si>
  <si>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</si>
  <si>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</si>
  <si>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</si>
  <si>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</si>
  <si>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</si>
  <si>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</si>
  <si>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</si>
  <si>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</si>
  <si>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</si>
  <si>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</si>
  <si>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</si>
  <si>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</si>
  <si>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</si>
  <si>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</si>
  <si>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</si>
  <si>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</si>
  <si>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</si>
  <si>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</si>
  <si>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</si>
  <si>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</si>
  <si>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</si>
  <si>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</si>
  <si>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</si>
  <si>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</si>
  <si>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</si>
  <si>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</si>
  <si>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</si>
  <si>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</si>
  <si>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</si>
  <si>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</si>
  <si>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</si>
  <si>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</si>
  <si>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</si>
  <si>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</si>
  <si>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</si>
  <si>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</si>
  <si>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</si>
  <si>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</si>
  <si>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</si>
  <si>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</si>
  <si>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</si>
  <si>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</si>
  <si>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</si>
  <si>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</si>
  <si>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</si>
  <si>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</si>
  <si>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</si>
  <si>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</si>
  <si>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</si>
  <si>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</si>
  <si>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</si>
  <si>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</si>
  <si>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</si>
  <si>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</si>
  <si>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</si>
  <si>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</si>
  <si>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</si>
  <si>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</si>
  <si>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</si>
  <si>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</si>
  <si>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</si>
  <si>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</si>
  <si>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</si>
  <si>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</si>
  <si>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</si>
  <si>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</si>
  <si>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</si>
  <si>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</si>
  <si>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</si>
  <si>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</si>
  <si>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</si>
  <si>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</si>
  <si>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</si>
  <si>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</si>
  <si>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</si>
  <si>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</si>
  <si>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</si>
  <si>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</si>
  <si>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</si>
  <si>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</si>
  <si>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</si>
  <si>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</si>
  <si>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</si>
  <si>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</si>
  <si>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</si>
  <si>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</si>
  <si>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</si>
  <si>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</si>
  <si>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</si>
  <si>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</si>
  <si>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</si>
  <si>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</si>
  <si>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</si>
  <si>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</si>
  <si>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</si>
  <si>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</si>
  <si>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</si>
  <si>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</si>
  <si>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</si>
  <si>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</si>
  <si>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</si>
  <si>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</si>
  <si>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</si>
  <si>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</si>
  <si>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</si>
  <si>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</si>
  <si>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</si>
  <si>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</si>
  <si>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</si>
  <si>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</si>
  <si>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</si>
  <si>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</si>
  <si>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</si>
  <si>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</si>
  <si>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</si>
  <si>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</si>
  <si>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</si>
  <si>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</si>
  <si>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</si>
  <si>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</si>
  <si>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</si>
  <si>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</si>
  <si>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</si>
  <si>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</si>
  <si>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</si>
  <si>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</si>
  <si>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</si>
  <si>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</si>
  <si>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</si>
  <si>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</si>
  <si>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</si>
  <si>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</si>
  <si>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</si>
  <si>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</si>
  <si>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</si>
  <si>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</si>
  <si>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</si>
  <si>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</si>
  <si>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</si>
  <si>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</si>
  <si>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</si>
  <si>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</si>
  <si>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</si>
  <si>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</si>
  <si>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</si>
  <si>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</si>
  <si>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</si>
  <si>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</si>
  <si>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</si>
  <si>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</si>
  <si>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</si>
  <si>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</si>
  <si>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</si>
  <si>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</si>
  <si>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</si>
  <si>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</si>
  <si>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</si>
  <si>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</si>
  <si>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</si>
  <si>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</si>
  <si>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</si>
  <si>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</si>
  <si>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</si>
  <si>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</si>
  <si>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</si>
  <si>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</si>
  <si>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</si>
  <si>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</si>
  <si>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</si>
  <si>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</si>
  <si>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</si>
  <si>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</si>
  <si>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</si>
  <si>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</si>
  <si>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</si>
  <si>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</si>
  <si>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</si>
  <si>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</si>
  <si>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</si>
  <si>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</si>
  <si>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</si>
  <si>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</si>
  <si>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</si>
  <si>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</si>
  <si>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</si>
  <si>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</si>
  <si>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</si>
  <si>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</si>
  <si>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</si>
  <si>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</si>
  <si>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</si>
  <si>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</si>
  <si>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</si>
  <si>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</si>
  <si>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</si>
  <si>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</si>
  <si>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</si>
  <si>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</si>
  <si>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</si>
  <si>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</si>
  <si>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</si>
  <si>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</si>
  <si>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</si>
  <si>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</si>
  <si>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</si>
  <si>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</si>
  <si>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</si>
  <si>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</si>
  <si>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</si>
  <si>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</si>
  <si>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</si>
  <si>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</si>
  <si>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</si>
  <si>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</si>
  <si>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</si>
  <si>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</si>
  <si>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</si>
  <si>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</si>
  <si>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</si>
  <si>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</si>
  <si>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</si>
  <si>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</si>
  <si>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</si>
  <si>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</si>
  <si>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</si>
  <si>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</si>
  <si>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</si>
  <si>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</si>
  <si>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</si>
  <si>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</si>
  <si>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</si>
  <si>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</si>
  <si>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</si>
  <si>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</si>
  <si>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</si>
  <si>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</si>
  <si>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</si>
  <si>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</si>
  <si>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</si>
  <si>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</si>
  <si>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</si>
  <si>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</si>
  <si>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</si>
  <si>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</si>
  <si>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</si>
  <si>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</si>
  <si>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</si>
  <si>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</si>
  <si>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</si>
  <si>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</si>
  <si>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</si>
  <si>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</si>
  <si>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</si>
  <si>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</si>
  <si>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</si>
  <si>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</si>
  <si>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</si>
  <si>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</si>
  <si>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</si>
  <si>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</si>
  <si>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</si>
  <si>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</si>
  <si>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</si>
  <si>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</si>
  <si>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</si>
  <si>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</si>
  <si>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</si>
  <si>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</si>
  <si>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ပူးတွဲ(၁)</t>
  </si>
  <si>
    <t>ပစ္စည်း(၉)မျိုး(၁၀)၊(၄)မျိုး(၃၆) ၊စခန်း-၁၁ခု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</si>
  <si>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</si>
  <si>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</si>
  <si>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ပစ္စည်း-၄မျိုး(၂၁၈)၊စခန်း-၂၁ခု</t>
  </si>
  <si>
    <t>ပစ္စည်း-၄မျိုး(၁၇၇)၊စခန်း-၁၃ခု</t>
  </si>
  <si>
    <t>ပစ္စည်း-၅မျိုး(၄၀၀)၊စခန်း-၄၇ခု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</si>
  <si>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</si>
  <si>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</si>
  <si>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</si>
  <si>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</si>
  <si>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 xml:space="preserve">ပစ္စည်း(၅)မျိုး(၃၀၀)စခန်း-၄ခု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</si>
  <si>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</si>
  <si>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</si>
  <si>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</si>
  <si>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(၁၅-၈-၂၀၁၅)</t>
    </r>
  </si>
  <si>
    <t>‌ေ၀ါ</t>
  </si>
  <si>
    <t>‌ေကျာက်တံခါး</t>
  </si>
  <si>
    <t>‌ေပါင်းတည်</t>
  </si>
  <si>
    <t>ပစ္စည်း-၄မျိုး၊၃၉ စခန်းသိမ်းပြီး</t>
  </si>
  <si>
    <t>ဒီပဲယင်း</t>
  </si>
  <si>
    <t>ပေါင်း</t>
  </si>
  <si>
    <t>ဟုမ္မလင်း</t>
  </si>
  <si>
    <t>ပစ္စည်း(၄)မျိုး (၅၀)စာ စခန်း-၈ခု</t>
  </si>
  <si>
    <t>စခန်း-၁ခု</t>
  </si>
  <si>
    <t>ပစ္စည်း-(၉)မျိုး(၂၀၇)စာ၊ (၄)မျိုး(၄၆၆)စာ၊စခန်း(၄၁)</t>
  </si>
  <si>
    <t>စခန်း-၂၈ခု၊ပစ္စည်း(၄)မျိုး (၂၇)စာ</t>
  </si>
  <si>
    <t>စခန်း-၁၀ခု</t>
  </si>
  <si>
    <t>စခန်း-၅၈ခု၊ပစ္စည်း-(၉)မျိုး  (၇)စာ၊ (၄)မျိုး (၅၃)စာ</t>
  </si>
  <si>
    <t xml:space="preserve">စခန်း-၂၈ခု၊ </t>
  </si>
  <si>
    <t>ပစ္စည်း-၄မျိုး(၂၂၄)၊စခန်း-၇ခု</t>
  </si>
  <si>
    <t>*</t>
  </si>
  <si>
    <t>ပစ္စည်း-၄မျိုး(၇၅)၊စခန်း-၂ခု</t>
  </si>
  <si>
    <t>ထန်တလန်</t>
  </si>
  <si>
    <t>ပစ္စည်း(၅)မျိုး(၃၀၀)၊(၄)မျိုး (၁၇၉)၊ ခြင်ထောင်(၁၅၀)</t>
  </si>
  <si>
    <t>ကဆရစခန်းများမှအဆောင်(၈၁)ဆောင် ပျက်စီး ခြင်း၊ ပစ္စည်း(၉)မျိုး(၁၀၉)စာ</t>
  </si>
  <si>
    <t>စခန်း-၁၁ခု၊ပစ္စည်း(၄)မျိုး(၁၅၀)၊ စောင်၊ဆပ်ပြာ(၆၂၈)စီ၊ (၇)မျိုး(၁၀၀)</t>
  </si>
  <si>
    <t>ပစ္စည်း(၉)မျိုး(၁၀၀)စာ</t>
  </si>
  <si>
    <t>စခန်း-၂၄ခု၊ပစ္စည်း-(၉)မျိုး  (၁၀၀)</t>
  </si>
  <si>
    <t>စခန်း-၁၇ခု၊ပစ္စည်း(၉)မျိုး (၁၀၀)</t>
  </si>
  <si>
    <t>စခန်း-၂၆ခု၊ပစ္စည်း-၄မျိုး (၁၁၂၈) မှာတိုက်ကြီးနှင့်ဥက္ကံသို့ပေးခြင်း</t>
  </si>
  <si>
    <t>အ.ထ.ကကျောင်းသို့ပြောင်း‌ေရွှ့ထားခြင်း</t>
  </si>
  <si>
    <t>ပစ္စည်း(၉)မျိုး(၉၀၀)စာ၊ပစ္စည်း (၄)မျိုး (၁၀၀၀)၊တီရှပ် (၁၀၀၀)၊ နေပြည်တော်မှ ကလေးသို့ပို့ ထားသည့်ပစ္စည်းများ၊ စခန်း-၅ခု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</si>
  <si>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</si>
  <si>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၏</t>
  </si>
  <si>
    <t>စခန်း-၂ခု</t>
  </si>
  <si>
    <t>စခန်းသိမ်းပြီး၊ (၂)ဦးပျောက််ဆုံး</t>
  </si>
  <si>
    <t>ဘေးသင့်လူဦးရေ</t>
  </si>
  <si>
    <t>ပစ္စည်း-၄မျိုး (၁၁၂၈) (တိုက်ကြီးနှင့်ဥက္ကံသို့ပေးခြင်း)</t>
  </si>
  <si>
    <t>ပစ္စည်း(၉)မျိုး(၁၂)၊(၄)မျိုး(၂၈)  စခန်းသိမ်းပြီး</t>
  </si>
  <si>
    <t>ပစ္စည်း(၉)မျိုး(၁၀)၊(၄)မျိုး(၃၆)၊ စခန်း-၁၁ခု</t>
  </si>
  <si>
    <t>ပစ္စည်း(၄)မျိုး(၃၀၀)၊စခန်းသိမ်းပြီး</t>
  </si>
  <si>
    <t>ပစ္စည်း(၄)မျိုး(၂၅၀)၊စခန်းသိမ်းပြီး</t>
  </si>
  <si>
    <t>ပစ္စည်း(၉)မျိုး(၁၁)၊(၄)မျိုး(၄၀၀) စခန်းသိမ်းပြီး</t>
  </si>
  <si>
    <t>ပစ္စည်း(၄)မျိုး(၂၀)၊စခန်းသိမ်းပြီး</t>
  </si>
  <si>
    <t>ပစ္စည်း(၉)မျိုး(၂)၊ စခန်းသိမ်းပြီး</t>
  </si>
  <si>
    <t>ပစ္စည်း(၉)မျိုး(၉၀၀)၊(၄)မျိုး(၂၅၀၀)၊  တီရှပ်(၁၀၀၀)၊စခန်း-၅ခု</t>
  </si>
  <si>
    <t>ပစ္စည်း(၄)မျိုး(၃၅၈)</t>
  </si>
  <si>
    <t>ပစ္စည်း(၉)မျိုး(၆၄)၊ စခန်းသိမ်းပြီး</t>
  </si>
  <si>
    <t>ပစ္စည်း(၉)မျိုး(၃၅၀)</t>
  </si>
  <si>
    <t>ပစ္စည်း(၉)မျိုး(၂၅၀)</t>
  </si>
  <si>
    <t>ပစ္စည်း-(၉)မျိုး(၈)၊(၄)မျိုး(၁၅၄) စခန်းသိမ်းပြီး</t>
  </si>
  <si>
    <t>ပစ္စည်း(၉)မျိုး(၁၀၀)</t>
  </si>
  <si>
    <t>ပစ္စည်း-(၉)မျိုး(၁၀၀)၊(၄)မျိုး(၁၅၀)</t>
  </si>
  <si>
    <t>ပစ္စည်း-(၉)မျိုး(၁၀၃)</t>
  </si>
  <si>
    <t>ပစ္စည်း-၄မျိုး၃၉၊ စခန်းသိမ်းပြီး</t>
  </si>
  <si>
    <t>ပစ္စည်း-၉မျိုး(၂၀)</t>
  </si>
  <si>
    <t>ပစ္စည်း-၄မျိုး(၅)</t>
  </si>
  <si>
    <t>ပစ္စည်း(၉)မျိုး(၈)၊(၄)မျိုး၊ (၃၈)(၇)မျိုး(၈၁)(ကျား+တီရှပ်)(၁၃၁) စခန်း-၇ခု</t>
  </si>
  <si>
    <t>ဆွေမျိုးများအိမ်၊စခန်း-၃ခု</t>
  </si>
  <si>
    <t>ပစ္စည်း(၉)မျိုး(၃၃၀)</t>
  </si>
  <si>
    <t xml:space="preserve"> ပစ္စည်း(၄)မျိုး(၄၀၀)၊(၅)မျိုး(၃၀၀)</t>
  </si>
  <si>
    <t>ပစ္စည်း(၉)မျိုး (၇၀)၊ စခန်း -၂ခု</t>
  </si>
  <si>
    <t>စခန်း-၁၃ခု</t>
  </si>
  <si>
    <t>စခန်း-၁၄ခု၊ ဆွေမျိုးများအိမ်</t>
  </si>
  <si>
    <t>စခန်း-၇ခု၊ ဆွေမျိုးများအိမ်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</si>
  <si>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(၂၁-၈-၂၀၁၅)</t>
    </r>
  </si>
  <si>
    <t>ပစ္စည်း(၄)မျိုး(၆၁)၊ စခန်းသိမ်းပြီး</t>
  </si>
  <si>
    <t>ပစ္စည်း(၉)မျိုး(၁၀၅၀)</t>
  </si>
  <si>
    <t>ပစ္စည်း-၉မျိုး(၃၀)</t>
  </si>
  <si>
    <t>ပစ္စည်း(၉)မျိုး(၉၁)၊(၄)မျိုး(၅၉)</t>
  </si>
  <si>
    <t>ပစ္စည်း(၄)မျိုး(၁၈၇၉)၊ စခန်း-၁ခု</t>
  </si>
  <si>
    <t>ပစ္စည်း(၄)မျိုး(၆၀၀)စခန်းသိမ်းပြီး</t>
  </si>
  <si>
    <t>ကဆရစခန်းများမှအဆောင်(၈၁)ဆောင် ပျက်စီးခြင်း၊ ပစ္စည်း(၉)မျိုး(၁၁၅)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</si>
  <si>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</si>
  <si>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</si>
  <si>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</si>
  <si>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</si>
  <si>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</si>
  <si>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</si>
  <si>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</si>
  <si>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</si>
  <si>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</si>
  <si>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</si>
  <si>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</si>
  <si>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</si>
  <si>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ပြန်လည်ထူထောင်ရေးအတွက်သိန်း (၁၀၀၀) ပေးထားပါသည်။ပစ္စည်း(၄)မျိုး၊ (၄၁၀၀) စာတီရှပ် (၂၀၄၄ )၊ခြင်ထောင် (၁၅၀)၊ စောင်(၁၀၀)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</si>
  <si>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</si>
  <si>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</si>
  <si>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</si>
  <si>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စခန်း-၃၃ခု၊ပစ္စည်း-(၉)မျိုး(၅၇)စာ၊ (၄)မျိုး (၅၃)စာ</t>
  </si>
  <si>
    <t xml:space="preserve">စခန်း-၃၀ခု၊ </t>
  </si>
  <si>
    <t>စခန်း-၈၆ခု</t>
  </si>
  <si>
    <t>ပစ္စည်း(၄)မျိုး(၁၅၀)၊ (၉)မျိုး (၁၀၀)၊စောင်၊ဆပ်ပြာ(၆၂၈)စီ၊ (၇)မျိုး(၁၀၀)၊စခန်းသိမ်းပြီး</t>
  </si>
  <si>
    <t>၊ပစ္စည်း-(၉)မျိုး(၁၀၀)</t>
  </si>
  <si>
    <t>ပစ္စည်း-(၉)မျိုး(၂၀၇)၊(၄)မျိုး(၄၆၆)၊</t>
  </si>
  <si>
    <t>ပစ္စည်း၉မျိုး၁၀၀၊ စခန်းသိမ်းပြီး</t>
  </si>
  <si>
    <t>ပစ္စည်း(၉)မျိုး(၅၀၀)၊ စခန်းသိမ်းပြီး</t>
  </si>
  <si>
    <t>စခန်း-၂ခု၊ပစ္စည်း(၉)မျိုး(၁၀၀)</t>
  </si>
  <si>
    <t>ပစ္စည်း(၄)မျိုး (၂၇)၊ စခန်းသိမ်းပြီး</t>
  </si>
  <si>
    <t>ပစ္စည်း(၉)မျိုး(၅၀)စခန်းသိမ်းပြီး</t>
  </si>
  <si>
    <t>ပစ္စည်း-၄မျိုး-(၁၃၁)၊ စခန်းသိမ်းပြီး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</si>
</sst>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2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2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wrapText="1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164" fontId="0" fillId="0" borderId="1" xfId="0" applyNumberFormat="1" applyBorder="1" applyAlignment="1"/>
    <xf numFmtId="164" fontId="2" fillId="0" borderId="1" xfId="0" applyNumberFormat="1" applyFont="1" applyBorder="1" applyAlignment="1">
      <alignment horizontal="right"/>
    </xf>
    <xf numFmtId="0" fontId="2" fillId="0" borderId="13" xfId="0" applyFont="1" applyBorder="1"/>
    <xf numFmtId="0" fontId="1" fillId="0" borderId="0" xfId="0" applyFont="1" applyBorder="1" applyAlignment="1">
      <alignment vertical="top" wrapText="1"/>
    </xf>
    <xf numFmtId="164" fontId="5" fillId="0" borderId="0" xfId="0" applyNumberFormat="1" applyFont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7" xfId="0" applyFont="1" applyBorder="1" applyAlignment="1">
      <alignment horizontal="left" vertical="top" wrapText="1"/>
    </xf>
    <xf numFmtId="164" fontId="2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7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6"/>
  <sheetViews>
    <sheetView tabSelected="1" topLeftCell="A151" workbookViewId="0">
      <selection activeCell="P4" sqref="P4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10" style="1" customWidth="1"/>
    <col min="7" max="7" width="5.28515625" style="1" customWidth="1"/>
    <col min="8" max="8" width="13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" style="1" customWidth="1"/>
    <col min="13" max="13" width="14.28515625" style="1" customWidth="1"/>
    <col min="14" max="14" width="23.42578125" style="1" customWidth="1"/>
    <col min="15" max="15" width="9.140625" style="1"/>
    <col min="16" max="16" width="14.42578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 ht="18.75" customHeight="1">
      <c r="A1" s="178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7" ht="21.75">
      <c r="A2" s="179" t="s">
        <v>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7" ht="31.5" customHeight="1">
      <c r="A3" s="180" t="s">
        <v>357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1:17" ht="18" customHeight="1">
      <c r="A4" s="181" t="s">
        <v>1</v>
      </c>
      <c r="B4" s="181" t="s">
        <v>2</v>
      </c>
      <c r="C4" s="181" t="s">
        <v>48</v>
      </c>
      <c r="D4" s="181" t="s">
        <v>264</v>
      </c>
      <c r="E4" s="181"/>
      <c r="F4" s="181" t="s">
        <v>4</v>
      </c>
      <c r="G4" s="181" t="s">
        <v>49</v>
      </c>
      <c r="H4" s="181" t="s">
        <v>5</v>
      </c>
      <c r="I4" s="181"/>
      <c r="J4" s="181"/>
      <c r="K4" s="181"/>
      <c r="L4" s="181"/>
      <c r="M4" s="181"/>
      <c r="N4" s="185" t="s">
        <v>6</v>
      </c>
    </row>
    <row r="5" spans="1:17" ht="39.75" customHeight="1">
      <c r="A5" s="181"/>
      <c r="B5" s="181"/>
      <c r="C5" s="181"/>
      <c r="D5" s="66" t="s">
        <v>13</v>
      </c>
      <c r="E5" s="66" t="s">
        <v>7</v>
      </c>
      <c r="F5" s="181"/>
      <c r="G5" s="181"/>
      <c r="H5" s="166" t="s">
        <v>8</v>
      </c>
      <c r="I5" s="164" t="s">
        <v>11</v>
      </c>
      <c r="J5" s="164" t="s">
        <v>12</v>
      </c>
      <c r="K5" s="164" t="s">
        <v>14</v>
      </c>
      <c r="L5" s="66" t="s">
        <v>9</v>
      </c>
      <c r="M5" s="66" t="s">
        <v>10</v>
      </c>
      <c r="N5" s="186"/>
    </row>
    <row r="6" spans="1:17" ht="20.25" customHeight="1">
      <c r="A6" s="5">
        <v>1</v>
      </c>
      <c r="B6" s="187" t="s">
        <v>15</v>
      </c>
      <c r="C6" s="188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37258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331</v>
      </c>
      <c r="P7" s="160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332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3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333</v>
      </c>
    </row>
    <row r="10" spans="1:17" ht="21" customHeight="1">
      <c r="A10" s="7"/>
      <c r="B10" s="83" t="s">
        <v>19</v>
      </c>
      <c r="C10" s="83" t="s">
        <v>37</v>
      </c>
      <c r="D10" s="84">
        <v>63</v>
      </c>
      <c r="E10" s="85">
        <v>7562</v>
      </c>
      <c r="F10" s="85">
        <v>37584</v>
      </c>
      <c r="G10" s="85">
        <v>2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200000</v>
      </c>
      <c r="M10" s="14">
        <f>SUM(L10)</f>
        <v>200000</v>
      </c>
      <c r="N10" s="8" t="s">
        <v>326</v>
      </c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334</v>
      </c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358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40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330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4151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335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7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/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336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/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91</v>
      </c>
      <c r="E19" s="85">
        <v>506</v>
      </c>
      <c r="F19" s="85">
        <v>17850</v>
      </c>
      <c r="G19" s="85">
        <v>3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/>
      <c r="N19" s="13" t="s">
        <v>56</v>
      </c>
      <c r="P19" s="159"/>
      <c r="Q19" s="133"/>
    </row>
    <row r="20" spans="1:17" ht="39" customHeight="1">
      <c r="A20" s="7"/>
      <c r="B20" s="83" t="s">
        <v>29</v>
      </c>
      <c r="C20" s="83" t="s">
        <v>41</v>
      </c>
      <c r="D20" s="87">
        <v>805</v>
      </c>
      <c r="E20" s="88">
        <v>15476</v>
      </c>
      <c r="F20" s="88">
        <v>85124</v>
      </c>
      <c r="G20" s="88">
        <v>4</v>
      </c>
      <c r="H20" s="88">
        <v>5231250</v>
      </c>
      <c r="I20" s="89" t="s">
        <v>46</v>
      </c>
      <c r="J20" s="89" t="s">
        <v>46</v>
      </c>
      <c r="K20" s="88">
        <v>41534400</v>
      </c>
      <c r="L20" s="88">
        <v>400000</v>
      </c>
      <c r="M20" s="143">
        <f>SUM(H20:L20)</f>
        <v>47165650</v>
      </c>
      <c r="N20" s="13" t="s">
        <v>337</v>
      </c>
      <c r="P20" s="159"/>
      <c r="Q20" s="133"/>
    </row>
    <row r="21" spans="1:17" ht="25.5" customHeight="1">
      <c r="A21" s="7"/>
      <c r="B21" s="83" t="s">
        <v>30</v>
      </c>
      <c r="C21" s="83" t="s">
        <v>42</v>
      </c>
      <c r="D21" s="87">
        <v>2</v>
      </c>
      <c r="E21" s="88">
        <v>198</v>
      </c>
      <c r="F21" s="88">
        <v>950</v>
      </c>
      <c r="G21" s="88">
        <v>2</v>
      </c>
      <c r="H21" s="89" t="s">
        <v>46</v>
      </c>
      <c r="I21" s="89" t="s">
        <v>46</v>
      </c>
      <c r="J21" s="89" t="s">
        <v>46</v>
      </c>
      <c r="K21" s="89" t="s">
        <v>46</v>
      </c>
      <c r="L21" s="89" t="s">
        <v>46</v>
      </c>
      <c r="M21" s="41" t="s">
        <v>46</v>
      </c>
      <c r="N21" s="13" t="s">
        <v>327</v>
      </c>
      <c r="P21" s="160"/>
      <c r="Q21" s="133"/>
    </row>
    <row r="22" spans="1:17" ht="24" customHeight="1">
      <c r="A22" s="7"/>
      <c r="B22" s="110" t="s">
        <v>31</v>
      </c>
      <c r="C22" s="111" t="s">
        <v>43</v>
      </c>
      <c r="D22" s="112">
        <v>4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27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141" t="s">
        <v>46</v>
      </c>
      <c r="E24" s="88">
        <v>1531</v>
      </c>
      <c r="F24" s="88">
        <v>7464</v>
      </c>
      <c r="G24" s="88">
        <v>1</v>
      </c>
      <c r="H24" s="89" t="s">
        <v>46</v>
      </c>
      <c r="I24" s="89" t="s">
        <v>46</v>
      </c>
      <c r="J24" s="89" t="s">
        <v>46</v>
      </c>
      <c r="K24" s="89" t="s">
        <v>46</v>
      </c>
      <c r="L24" s="89" t="s">
        <v>46</v>
      </c>
      <c r="M24" s="38" t="s">
        <v>46</v>
      </c>
      <c r="N24" s="8" t="s">
        <v>58</v>
      </c>
      <c r="P24" s="160"/>
      <c r="Q24" s="156"/>
    </row>
    <row r="25" spans="1:17">
      <c r="A25" s="189">
        <v>2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P25" s="133"/>
      <c r="Q25" s="133"/>
    </row>
    <row r="26" spans="1:17" ht="30" customHeight="1">
      <c r="A26" s="181" t="s">
        <v>1</v>
      </c>
      <c r="B26" s="181" t="s">
        <v>2</v>
      </c>
      <c r="C26" s="181" t="s">
        <v>48</v>
      </c>
      <c r="D26" s="181" t="s">
        <v>264</v>
      </c>
      <c r="E26" s="181"/>
      <c r="F26" s="181" t="s">
        <v>328</v>
      </c>
      <c r="G26" s="181" t="s">
        <v>49</v>
      </c>
      <c r="H26" s="181" t="s">
        <v>5</v>
      </c>
      <c r="I26" s="181"/>
      <c r="J26" s="181"/>
      <c r="K26" s="181"/>
      <c r="L26" s="181"/>
      <c r="M26" s="181"/>
      <c r="N26" s="185" t="s">
        <v>6</v>
      </c>
      <c r="P26" s="24"/>
      <c r="Q26" s="156"/>
    </row>
    <row r="27" spans="1:17" ht="48" customHeight="1">
      <c r="A27" s="181"/>
      <c r="B27" s="181"/>
      <c r="C27" s="181"/>
      <c r="D27" s="66" t="s">
        <v>13</v>
      </c>
      <c r="E27" s="66" t="s">
        <v>7</v>
      </c>
      <c r="F27" s="181"/>
      <c r="G27" s="181"/>
      <c r="H27" s="66" t="s">
        <v>8</v>
      </c>
      <c r="I27" s="164" t="s">
        <v>11</v>
      </c>
      <c r="J27" s="164" t="s">
        <v>12</v>
      </c>
      <c r="K27" s="164" t="s">
        <v>14</v>
      </c>
      <c r="L27" s="66" t="s">
        <v>9</v>
      </c>
      <c r="M27" s="66" t="s">
        <v>10</v>
      </c>
      <c r="N27" s="186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420</v>
      </c>
      <c r="E28" s="88">
        <v>1172</v>
      </c>
      <c r="F28" s="88">
        <v>6194</v>
      </c>
      <c r="G28" s="89" t="s">
        <v>46</v>
      </c>
      <c r="H28" s="88">
        <v>21570300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21570300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38" t="s">
        <v>46</v>
      </c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50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140"/>
      <c r="Q30" s="157"/>
    </row>
    <row r="31" spans="1:17" ht="16.5" customHeight="1">
      <c r="A31" s="5"/>
      <c r="B31" s="29" t="s">
        <v>66</v>
      </c>
      <c r="C31" s="91" t="s">
        <v>45</v>
      </c>
      <c r="D31" s="128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22</v>
      </c>
      <c r="F33" s="28">
        <v>1484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/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  <c r="P34" s="132"/>
    </row>
    <row r="35" spans="1:17" ht="22.5" customHeight="1">
      <c r="A35" s="4"/>
      <c r="B35" s="191" t="s">
        <v>302</v>
      </c>
      <c r="C35" s="192"/>
      <c r="D35" s="114">
        <f>D7+D8+D9+D10+D11+D13+D14+D15+D16+D17+D18+D19+D20+D21+D22+D23+D28+D33</f>
        <v>1606</v>
      </c>
      <c r="E35" s="114">
        <f>E7+E8+E9+E10+E11+E12+E13+E14+E15+E16+E17+E18+E19+E20+E21+E22+E23+E24+E28+E29+E30+E31+E32+E33</f>
        <v>65683</v>
      </c>
      <c r="F35" s="114">
        <v>399567</v>
      </c>
      <c r="G35" s="114">
        <v>19</v>
      </c>
      <c r="H35" s="114">
        <f>H7+H8+H9+H11+H12+H13+H17+H20+H23+H28</f>
        <v>50053000</v>
      </c>
      <c r="I35" s="115" t="s">
        <v>46</v>
      </c>
      <c r="J35" s="114">
        <f>J7+J11+J13+J17</f>
        <v>1750000</v>
      </c>
      <c r="K35" s="114">
        <f>K7+K8+K9+K11+K12+K13+K14+K17+K20+K23</f>
        <v>55274060</v>
      </c>
      <c r="L35" s="114">
        <f>L8+L9+L10+L11+L15+L20</f>
        <v>1300000</v>
      </c>
      <c r="M35" s="124">
        <f>SUM(H35:L35)</f>
        <v>108377060</v>
      </c>
      <c r="N35" s="9"/>
      <c r="P35" s="175"/>
    </row>
    <row r="36" spans="1:17" ht="22.5" customHeight="1">
      <c r="A36" s="69">
        <v>2</v>
      </c>
      <c r="B36" s="193" t="s">
        <v>73</v>
      </c>
      <c r="C36" s="194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39" t="s">
        <v>262</v>
      </c>
      <c r="P36" s="117"/>
    </row>
    <row r="37" spans="1:17" ht="21" customHeight="1">
      <c r="A37" s="9"/>
      <c r="B37" s="39" t="s">
        <v>68</v>
      </c>
      <c r="C37" s="39" t="s">
        <v>38</v>
      </c>
      <c r="D37" s="88">
        <v>3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338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22" t="s">
        <v>46</v>
      </c>
      <c r="N39" s="8"/>
      <c r="P39" s="135"/>
    </row>
    <row r="40" spans="1:17">
      <c r="A40" s="4"/>
      <c r="B40" s="187" t="s">
        <v>47</v>
      </c>
      <c r="C40" s="188"/>
      <c r="D40" s="33">
        <v>53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182" t="s">
        <v>76</v>
      </c>
      <c r="C41" s="184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39" t="s">
        <v>262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2</v>
      </c>
      <c r="E45" s="85">
        <v>6</v>
      </c>
      <c r="F45" s="85">
        <v>42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 t="s">
        <v>348</v>
      </c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3145064</v>
      </c>
      <c r="L46" s="88">
        <v>400000</v>
      </c>
      <c r="M46" s="127">
        <f>SUM(K46:L46)</f>
        <v>3545064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5">
        <v>89100</v>
      </c>
      <c r="I47" s="86" t="s">
        <v>46</v>
      </c>
      <c r="J47" s="85">
        <v>1000000</v>
      </c>
      <c r="K47" s="85">
        <v>441320</v>
      </c>
      <c r="L47" s="86" t="s">
        <v>46</v>
      </c>
      <c r="M47" s="22">
        <f>SUM(H47:L47)</f>
        <v>1530420</v>
      </c>
      <c r="N47" s="142" t="s">
        <v>347</v>
      </c>
      <c r="P47" s="135"/>
    </row>
    <row r="48" spans="1:17" ht="20.25" customHeight="1">
      <c r="A48" s="5"/>
      <c r="B48" s="39" t="s">
        <v>85</v>
      </c>
      <c r="C48" s="91" t="s">
        <v>45</v>
      </c>
      <c r="D48" s="85">
        <v>23</v>
      </c>
      <c r="E48" s="85">
        <v>97</v>
      </c>
      <c r="F48" s="85">
        <v>473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0" t="s">
        <v>46</v>
      </c>
      <c r="N48" s="26"/>
      <c r="P48" s="135"/>
    </row>
    <row r="49" spans="1:16" ht="19.5" customHeight="1">
      <c r="A49" s="9"/>
      <c r="B49" s="32" t="s">
        <v>47</v>
      </c>
      <c r="C49" s="2"/>
      <c r="D49" s="114">
        <f>SUM(D42:D48)</f>
        <v>127</v>
      </c>
      <c r="E49" s="114">
        <f>SUM(E42:E48)</f>
        <v>1486</v>
      </c>
      <c r="F49" s="114">
        <f>SUM(F42:F48)</f>
        <v>7611</v>
      </c>
      <c r="G49" s="114">
        <f>SUM(G42:G48)</f>
        <v>9</v>
      </c>
      <c r="H49" s="114">
        <v>89100</v>
      </c>
      <c r="I49" s="115" t="s">
        <v>46</v>
      </c>
      <c r="J49" s="114">
        <v>1000000</v>
      </c>
      <c r="K49" s="114">
        <f>K42+K45+K46+K47</f>
        <v>5099722</v>
      </c>
      <c r="L49" s="114">
        <f>SUM(L42:L48)</f>
        <v>900000</v>
      </c>
      <c r="M49" s="98">
        <f>SUM(M42:M48)</f>
        <v>7088822</v>
      </c>
      <c r="N49" s="31"/>
      <c r="P49" s="135"/>
    </row>
    <row r="50" spans="1:16" ht="19.5" customHeight="1">
      <c r="A50" s="5">
        <v>4</v>
      </c>
      <c r="B50" s="182" t="s">
        <v>87</v>
      </c>
      <c r="C50" s="183"/>
      <c r="D50" s="184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6" ht="26.25" customHeight="1">
      <c r="A51" s="4"/>
      <c r="B51" s="39" t="s">
        <v>88</v>
      </c>
      <c r="C51" s="39" t="s">
        <v>72</v>
      </c>
      <c r="D51" s="88">
        <v>32</v>
      </c>
      <c r="E51" s="88">
        <v>30</v>
      </c>
      <c r="F51" s="88">
        <v>159</v>
      </c>
      <c r="G51" s="88">
        <v>4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360</v>
      </c>
      <c r="P51" s="135"/>
    </row>
    <row r="52" spans="1:16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197550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5609774</v>
      </c>
      <c r="N52" s="13" t="s">
        <v>339</v>
      </c>
      <c r="P52" s="135"/>
    </row>
    <row r="53" spans="1:16" s="24" customFormat="1" ht="20.25" customHeight="1">
      <c r="A53" s="195">
        <v>3</v>
      </c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P53" s="135"/>
    </row>
    <row r="54" spans="1:16" ht="21.75" customHeight="1">
      <c r="A54" s="181" t="s">
        <v>1</v>
      </c>
      <c r="B54" s="181" t="s">
        <v>2</v>
      </c>
      <c r="C54" s="181" t="s">
        <v>48</v>
      </c>
      <c r="D54" s="181" t="s">
        <v>264</v>
      </c>
      <c r="E54" s="181"/>
      <c r="F54" s="181" t="s">
        <v>4</v>
      </c>
      <c r="G54" s="181" t="s">
        <v>49</v>
      </c>
      <c r="H54" s="181" t="s">
        <v>5</v>
      </c>
      <c r="I54" s="181"/>
      <c r="J54" s="181"/>
      <c r="K54" s="181"/>
      <c r="L54" s="181"/>
      <c r="M54" s="181"/>
      <c r="N54" s="185" t="s">
        <v>6</v>
      </c>
      <c r="P54" s="135"/>
    </row>
    <row r="55" spans="1:16" ht="40.5" customHeight="1">
      <c r="A55" s="181"/>
      <c r="B55" s="181"/>
      <c r="C55" s="181"/>
      <c r="D55" s="66" t="s">
        <v>13</v>
      </c>
      <c r="E55" s="66" t="s">
        <v>7</v>
      </c>
      <c r="F55" s="181"/>
      <c r="G55" s="181"/>
      <c r="H55" s="66" t="s">
        <v>8</v>
      </c>
      <c r="I55" s="167" t="s">
        <v>11</v>
      </c>
      <c r="J55" s="167" t="s">
        <v>12</v>
      </c>
      <c r="K55" s="167" t="s">
        <v>14</v>
      </c>
      <c r="L55" s="167" t="s">
        <v>9</v>
      </c>
      <c r="M55" s="167" t="s">
        <v>10</v>
      </c>
      <c r="N55" s="186"/>
      <c r="P55" s="135"/>
    </row>
    <row r="56" spans="1:16" ht="31.5" customHeight="1">
      <c r="A56" s="4"/>
      <c r="B56" s="73" t="s">
        <v>92</v>
      </c>
      <c r="C56" s="73" t="s">
        <v>72</v>
      </c>
      <c r="D56" s="88">
        <v>91</v>
      </c>
      <c r="E56" s="88">
        <v>131</v>
      </c>
      <c r="F56" s="88">
        <v>438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2746670</v>
      </c>
      <c r="L56" s="89" t="s">
        <v>46</v>
      </c>
      <c r="M56" s="42">
        <f>SUM(H56:L56)</f>
        <v>3082570</v>
      </c>
      <c r="N56" s="13" t="s">
        <v>361</v>
      </c>
      <c r="P56" s="135"/>
    </row>
    <row r="57" spans="1:16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362</v>
      </c>
      <c r="P57" s="135"/>
    </row>
    <row r="58" spans="1:16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363</v>
      </c>
      <c r="P58" s="135"/>
    </row>
    <row r="59" spans="1:16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50</v>
      </c>
    </row>
    <row r="60" spans="1:16" ht="19.5" customHeight="1">
      <c r="A60" s="4"/>
      <c r="B60" s="187" t="s">
        <v>47</v>
      </c>
      <c r="C60" s="188"/>
      <c r="D60" s="33">
        <f>D51+D52+D56+D59</f>
        <v>188</v>
      </c>
      <c r="E60" s="33">
        <f>SUM(E51:E59)</f>
        <v>3755</v>
      </c>
      <c r="F60" s="33">
        <f>SUM(F51:F59)</f>
        <v>15612</v>
      </c>
      <c r="G60" s="33">
        <f>SUM(G51:G59)</f>
        <v>12</v>
      </c>
      <c r="H60" s="33">
        <f>SUM(H51:H59)</f>
        <v>9436500</v>
      </c>
      <c r="I60" s="43" t="s">
        <v>46</v>
      </c>
      <c r="J60" s="33">
        <f>SUM(J51:J59)</f>
        <v>4900000</v>
      </c>
      <c r="K60" s="143">
        <f>K51+K52+K56+K57+K58+K59</f>
        <v>30525610</v>
      </c>
      <c r="L60" s="33">
        <f>SUM(L51:L59)</f>
        <v>1100000</v>
      </c>
      <c r="M60" s="124">
        <f>SUM(H60:L60)</f>
        <v>45962110</v>
      </c>
      <c r="N60" s="14"/>
    </row>
    <row r="61" spans="1:16">
      <c r="A61" s="70">
        <v>5</v>
      </c>
      <c r="B61" s="197" t="s">
        <v>253</v>
      </c>
      <c r="C61" s="19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6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50</v>
      </c>
    </row>
    <row r="63" spans="1:16" ht="40.5">
      <c r="A63" s="4"/>
      <c r="B63" s="39" t="s">
        <v>102</v>
      </c>
      <c r="C63" s="39" t="s">
        <v>103</v>
      </c>
      <c r="D63" s="88">
        <v>853</v>
      </c>
      <c r="E63" s="88">
        <v>853</v>
      </c>
      <c r="F63" s="88">
        <v>3810</v>
      </c>
      <c r="G63" s="88">
        <v>3</v>
      </c>
      <c r="H63" s="89" t="s">
        <v>46</v>
      </c>
      <c r="I63" s="89" t="s">
        <v>46</v>
      </c>
      <c r="J63" s="88">
        <v>52340000</v>
      </c>
      <c r="K63" s="88">
        <v>2635348</v>
      </c>
      <c r="L63" s="88">
        <v>300000</v>
      </c>
      <c r="M63" s="52">
        <f>SUM(J63:L63)</f>
        <v>55275348</v>
      </c>
      <c r="N63" s="13" t="s">
        <v>349</v>
      </c>
    </row>
    <row r="64" spans="1:16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4550</v>
      </c>
      <c r="G64" s="86" t="s">
        <v>46</v>
      </c>
      <c r="H64" s="86" t="s">
        <v>46</v>
      </c>
      <c r="I64" s="86" t="s">
        <v>46</v>
      </c>
      <c r="J64" s="86" t="s">
        <v>46</v>
      </c>
      <c r="K64" s="85">
        <v>1544620</v>
      </c>
      <c r="L64" s="86" t="s">
        <v>46</v>
      </c>
      <c r="M64" s="40">
        <v>1544620</v>
      </c>
      <c r="N64" s="13" t="s">
        <v>353</v>
      </c>
    </row>
    <row r="65" spans="1:16" ht="24" customHeight="1">
      <c r="A65" s="4"/>
      <c r="B65" s="39" t="s">
        <v>107</v>
      </c>
      <c r="C65" s="91" t="s">
        <v>45</v>
      </c>
      <c r="D65" s="77">
        <v>376</v>
      </c>
      <c r="E65" s="77">
        <v>376</v>
      </c>
      <c r="F65" s="77">
        <v>2466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355</v>
      </c>
    </row>
    <row r="66" spans="1:16" ht="19.5" customHeight="1">
      <c r="A66" s="5"/>
      <c r="B66" s="39" t="s">
        <v>109</v>
      </c>
      <c r="C66" s="91" t="s">
        <v>45</v>
      </c>
      <c r="D66" s="77">
        <v>111</v>
      </c>
      <c r="E66" s="77">
        <v>111</v>
      </c>
      <c r="F66" s="77">
        <v>578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8">
        <v>100000</v>
      </c>
      <c r="M66" s="42">
        <v>100000</v>
      </c>
      <c r="N66" s="13" t="s">
        <v>110</v>
      </c>
    </row>
    <row r="67" spans="1:16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350</v>
      </c>
    </row>
    <row r="68" spans="1:16" ht="21.75" customHeight="1">
      <c r="A68" s="4"/>
      <c r="B68" s="39" t="s">
        <v>113</v>
      </c>
      <c r="C68" s="91" t="s">
        <v>45</v>
      </c>
      <c r="D68" s="77">
        <v>184</v>
      </c>
      <c r="E68" s="77">
        <v>191</v>
      </c>
      <c r="F68" s="77">
        <v>1191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356</v>
      </c>
    </row>
    <row r="69" spans="1:16" ht="21.75" customHeight="1">
      <c r="A69" s="4"/>
      <c r="B69" s="39" t="s">
        <v>114</v>
      </c>
      <c r="C69" s="91" t="s">
        <v>45</v>
      </c>
      <c r="D69" s="77">
        <v>39</v>
      </c>
      <c r="E69" s="77">
        <v>364</v>
      </c>
      <c r="F69" s="77">
        <v>1769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</row>
    <row r="70" spans="1:16" ht="20.25" customHeight="1">
      <c r="A70" s="4"/>
      <c r="B70" s="39" t="s">
        <v>115</v>
      </c>
      <c r="C70" s="91" t="s">
        <v>45</v>
      </c>
      <c r="D70" s="77">
        <v>39</v>
      </c>
      <c r="E70" s="77">
        <v>650</v>
      </c>
      <c r="F70" s="77">
        <v>3280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</row>
    <row r="71" spans="1:16" ht="21.75" customHeight="1">
      <c r="A71" s="4"/>
      <c r="B71" s="4" t="s">
        <v>314</v>
      </c>
      <c r="C71" s="91" t="s">
        <v>45</v>
      </c>
      <c r="D71" s="5">
        <v>2</v>
      </c>
      <c r="E71" s="172">
        <v>400</v>
      </c>
      <c r="F71" s="172">
        <v>2000</v>
      </c>
      <c r="G71" s="128" t="s">
        <v>46</v>
      </c>
      <c r="H71" s="128" t="s">
        <v>46</v>
      </c>
      <c r="I71" s="128" t="s">
        <v>46</v>
      </c>
      <c r="J71" s="128" t="s">
        <v>46</v>
      </c>
      <c r="K71" s="128" t="s">
        <v>46</v>
      </c>
      <c r="L71" s="128" t="s">
        <v>46</v>
      </c>
      <c r="M71" s="128" t="s">
        <v>46</v>
      </c>
      <c r="N71" s="4"/>
    </row>
    <row r="72" spans="1:16">
      <c r="A72" s="4"/>
      <c r="B72" s="199" t="s">
        <v>47</v>
      </c>
      <c r="C72" s="200"/>
      <c r="D72" s="14">
        <f>SUM(D62:D71)</f>
        <v>2789</v>
      </c>
      <c r="E72" s="14">
        <f>SUM(E62:E71)</f>
        <v>4042</v>
      </c>
      <c r="F72" s="14">
        <f>SUM(F62:F71)</f>
        <v>20449</v>
      </c>
      <c r="G72" s="43">
        <v>5</v>
      </c>
      <c r="H72" s="44" t="s">
        <v>46</v>
      </c>
      <c r="I72" s="44" t="s">
        <v>46</v>
      </c>
      <c r="J72" s="114">
        <v>52340000</v>
      </c>
      <c r="K72" s="43">
        <f>SUM(K63:K70)</f>
        <v>4179968</v>
      </c>
      <c r="L72" s="43">
        <f>SUM(L63:L71)</f>
        <v>500000</v>
      </c>
      <c r="M72" s="124">
        <f>SUM(J72:L72)</f>
        <v>57019968</v>
      </c>
      <c r="N72" s="32"/>
    </row>
    <row r="73" spans="1:16" ht="24" customHeight="1">
      <c r="A73" s="78">
        <v>6</v>
      </c>
      <c r="B73" s="201" t="s">
        <v>261</v>
      </c>
      <c r="C73" s="202"/>
      <c r="D73" s="113"/>
      <c r="E73" s="113"/>
      <c r="F73" s="113"/>
      <c r="G73" s="113"/>
      <c r="H73" s="113"/>
      <c r="I73" s="113"/>
      <c r="J73" s="171"/>
      <c r="K73" s="113"/>
      <c r="L73" s="113"/>
      <c r="M73" s="113"/>
      <c r="N73" s="29" t="s">
        <v>262</v>
      </c>
    </row>
    <row r="74" spans="1:16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340</v>
      </c>
    </row>
    <row r="75" spans="1:16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359</v>
      </c>
    </row>
    <row r="76" spans="1:16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76" t="s">
        <v>46</v>
      </c>
      <c r="K76" s="107">
        <v>2206600</v>
      </c>
      <c r="L76" s="107">
        <v>100000</v>
      </c>
      <c r="M76" s="52">
        <f>SUM(K76:L76)</f>
        <v>2306600</v>
      </c>
      <c r="N76" s="36" t="s">
        <v>343</v>
      </c>
      <c r="P76" s="137"/>
    </row>
    <row r="77" spans="1:16" ht="23.2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7281780</v>
      </c>
      <c r="L77" s="88">
        <v>1300000</v>
      </c>
      <c r="M77" s="52">
        <f>SUM(K77:L77)</f>
        <v>8581780</v>
      </c>
      <c r="N77" s="13" t="s">
        <v>351</v>
      </c>
      <c r="P77" s="117"/>
    </row>
    <row r="78" spans="1:16" ht="24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2537590</v>
      </c>
      <c r="L78" s="89" t="s">
        <v>46</v>
      </c>
      <c r="M78" s="42">
        <f>SUM(K78:L78)</f>
        <v>2537590</v>
      </c>
      <c r="N78" s="11" t="s">
        <v>364</v>
      </c>
      <c r="P78" s="117"/>
    </row>
    <row r="79" spans="1:16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6" ht="18" customHeight="1">
      <c r="A80" s="189">
        <v>4</v>
      </c>
      <c r="B80" s="190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P80" s="117"/>
    </row>
    <row r="81" spans="1:16" ht="18" customHeight="1">
      <c r="A81" s="181" t="s">
        <v>1</v>
      </c>
      <c r="B81" s="181" t="s">
        <v>2</v>
      </c>
      <c r="C81" s="181" t="s">
        <v>48</v>
      </c>
      <c r="D81" s="181" t="s">
        <v>264</v>
      </c>
      <c r="E81" s="181"/>
      <c r="F81" s="181" t="s">
        <v>4</v>
      </c>
      <c r="G81" s="181" t="s">
        <v>49</v>
      </c>
      <c r="H81" s="181" t="s">
        <v>5</v>
      </c>
      <c r="I81" s="181"/>
      <c r="J81" s="181"/>
      <c r="K81" s="181"/>
      <c r="L81" s="181"/>
      <c r="M81" s="181"/>
      <c r="N81" s="185" t="s">
        <v>6</v>
      </c>
      <c r="P81" s="117"/>
    </row>
    <row r="82" spans="1:16" ht="51.75" customHeight="1">
      <c r="A82" s="181"/>
      <c r="B82" s="181"/>
      <c r="C82" s="181"/>
      <c r="D82" s="66" t="s">
        <v>13</v>
      </c>
      <c r="E82" s="66" t="s">
        <v>7</v>
      </c>
      <c r="F82" s="181"/>
      <c r="G82" s="181"/>
      <c r="H82" s="66" t="s">
        <v>8</v>
      </c>
      <c r="I82" s="164" t="s">
        <v>11</v>
      </c>
      <c r="J82" s="164" t="s">
        <v>12</v>
      </c>
      <c r="K82" s="164" t="s">
        <v>14</v>
      </c>
      <c r="L82" s="66" t="s">
        <v>9</v>
      </c>
      <c r="M82" s="66" t="s">
        <v>10</v>
      </c>
      <c r="N82" s="186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72" t="s">
        <v>46</v>
      </c>
      <c r="J83" s="89" t="s">
        <v>46</v>
      </c>
      <c r="K83" s="88">
        <v>5516500</v>
      </c>
      <c r="L83" s="88">
        <v>100000</v>
      </c>
      <c r="M83" s="52">
        <f>SUM(K83:L83)</f>
        <v>5616500</v>
      </c>
      <c r="N83" s="13" t="s">
        <v>341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365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352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5516500</v>
      </c>
      <c r="L86" s="85">
        <v>300000</v>
      </c>
      <c r="M86" s="40">
        <f>SUM(K86:L86)</f>
        <v>5816500</v>
      </c>
      <c r="N86" s="13" t="s">
        <v>341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7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173"/>
      <c r="O89" s="174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203" t="s">
        <v>47</v>
      </c>
      <c r="C93" s="204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72301370</v>
      </c>
      <c r="L93" s="114">
        <f>SUM(L74:L92)</f>
        <v>5500000</v>
      </c>
      <c r="M93" s="116">
        <f>SUM(M74:M92)</f>
        <v>77801370</v>
      </c>
      <c r="N93" s="8"/>
      <c r="O93" s="135"/>
    </row>
    <row r="94" spans="1:16" ht="24" customHeight="1">
      <c r="A94" s="5">
        <v>7</v>
      </c>
      <c r="B94" s="197" t="s">
        <v>143</v>
      </c>
      <c r="C94" s="198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366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6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6">
      <c r="A98" s="4"/>
      <c r="B98" s="37" t="s">
        <v>47</v>
      </c>
      <c r="C98" s="32"/>
      <c r="D98" s="44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44" t="s">
        <v>46</v>
      </c>
      <c r="K98" s="44" t="s">
        <v>46</v>
      </c>
      <c r="L98" s="44" t="s">
        <v>46</v>
      </c>
      <c r="M98" s="14">
        <f>SUM(M95:M97)</f>
        <v>13817850</v>
      </c>
      <c r="N98" s="82"/>
      <c r="O98" s="135"/>
    </row>
    <row r="99" spans="1:16" ht="24" customHeight="1">
      <c r="A99" s="5">
        <v>8</v>
      </c>
      <c r="B99" s="196" t="s">
        <v>147</v>
      </c>
      <c r="C99" s="19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366</v>
      </c>
      <c r="O99" s="135"/>
    </row>
    <row r="100" spans="1:16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6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6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6">
      <c r="A103" s="4"/>
      <c r="B103" s="37" t="s">
        <v>47</v>
      </c>
      <c r="C103" s="32"/>
      <c r="D103" s="44" t="s">
        <v>46</v>
      </c>
      <c r="E103" s="33">
        <f>SUM(E100:E102)</f>
        <v>1515</v>
      </c>
      <c r="F103" s="33">
        <f>SUM(F100:F102)</f>
        <v>6632</v>
      </c>
      <c r="G103" s="44" t="s">
        <v>46</v>
      </c>
      <c r="H103" s="44" t="s">
        <v>46</v>
      </c>
      <c r="I103" s="33">
        <f>SUM(I100:I102)</f>
        <v>4158000</v>
      </c>
      <c r="J103" s="44" t="s">
        <v>46</v>
      </c>
      <c r="K103" s="33">
        <f>SUM(K100:K102)</f>
        <v>2349570</v>
      </c>
      <c r="L103" s="44" t="s">
        <v>46</v>
      </c>
      <c r="M103" s="14">
        <f>SUM(I103:L103)</f>
        <v>6507570</v>
      </c>
      <c r="N103" s="32"/>
      <c r="O103" s="135"/>
    </row>
    <row r="104" spans="1:16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39" t="s">
        <v>366</v>
      </c>
      <c r="O104" s="135"/>
    </row>
    <row r="105" spans="1:16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367</v>
      </c>
      <c r="O105" s="135"/>
    </row>
    <row r="106" spans="1:16" ht="22.5" customHeight="1">
      <c r="A106" s="56"/>
      <c r="B106" s="99" t="s">
        <v>153</v>
      </c>
      <c r="C106" s="99" t="s">
        <v>103</v>
      </c>
      <c r="D106" s="107">
        <v>5</v>
      </c>
      <c r="E106" s="107">
        <v>1426</v>
      </c>
      <c r="F106" s="107">
        <v>381</v>
      </c>
      <c r="G106" s="108" t="s">
        <v>46</v>
      </c>
      <c r="H106" s="108" t="s">
        <v>46</v>
      </c>
      <c r="I106" s="108" t="s">
        <v>46</v>
      </c>
      <c r="J106" s="108" t="s">
        <v>46</v>
      </c>
      <c r="K106" s="107">
        <v>609750</v>
      </c>
      <c r="L106" s="108" t="s">
        <v>46</v>
      </c>
      <c r="M106" s="169">
        <f t="shared" ref="M106:M114" si="0">SUM(K106:L106)</f>
        <v>609750</v>
      </c>
      <c r="N106" s="36" t="s">
        <v>368</v>
      </c>
      <c r="O106" s="135"/>
    </row>
    <row r="107" spans="1:16" s="24" customFormat="1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127">
        <f t="shared" si="0"/>
        <v>813000</v>
      </c>
      <c r="N107" s="13" t="s">
        <v>369</v>
      </c>
      <c r="O107" s="140"/>
    </row>
    <row r="108" spans="1:16">
      <c r="A108" s="189">
        <v>5</v>
      </c>
      <c r="B108" s="190"/>
      <c r="C108" s="190"/>
      <c r="D108" s="190"/>
      <c r="E108" s="190"/>
      <c r="F108" s="190"/>
      <c r="G108" s="190"/>
      <c r="H108" s="190"/>
      <c r="I108" s="190"/>
      <c r="J108" s="190"/>
      <c r="K108" s="190"/>
      <c r="L108" s="190"/>
      <c r="M108" s="190"/>
      <c r="N108" s="190"/>
    </row>
    <row r="109" spans="1:16">
      <c r="A109" s="181" t="s">
        <v>1</v>
      </c>
      <c r="B109" s="181" t="s">
        <v>2</v>
      </c>
      <c r="C109" s="181" t="s">
        <v>48</v>
      </c>
      <c r="D109" s="181" t="s">
        <v>264</v>
      </c>
      <c r="E109" s="181"/>
      <c r="F109" s="181" t="s">
        <v>4</v>
      </c>
      <c r="G109" s="181" t="s">
        <v>49</v>
      </c>
      <c r="H109" s="181" t="s">
        <v>5</v>
      </c>
      <c r="I109" s="181"/>
      <c r="J109" s="181"/>
      <c r="K109" s="181"/>
      <c r="L109" s="181"/>
      <c r="M109" s="181"/>
      <c r="N109" s="185" t="s">
        <v>6</v>
      </c>
    </row>
    <row r="110" spans="1:16" ht="54" customHeight="1">
      <c r="A110" s="181"/>
      <c r="B110" s="181"/>
      <c r="C110" s="181"/>
      <c r="D110" s="66" t="s">
        <v>13</v>
      </c>
      <c r="E110" s="66" t="s">
        <v>7</v>
      </c>
      <c r="F110" s="181"/>
      <c r="G110" s="181"/>
      <c r="H110" s="66" t="s">
        <v>8</v>
      </c>
      <c r="I110" s="164" t="s">
        <v>11</v>
      </c>
      <c r="J110" s="164" t="s">
        <v>12</v>
      </c>
      <c r="K110" s="164" t="s">
        <v>14</v>
      </c>
      <c r="L110" s="153" t="s">
        <v>9</v>
      </c>
      <c r="M110" s="153" t="s">
        <v>10</v>
      </c>
      <c r="N110" s="186"/>
    </row>
    <row r="111" spans="1:16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370</v>
      </c>
    </row>
    <row r="112" spans="1:16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371</v>
      </c>
      <c r="P112" s="24"/>
    </row>
    <row r="113" spans="1:16">
      <c r="A113" s="4"/>
      <c r="B113" s="39" t="s">
        <v>157</v>
      </c>
      <c r="C113" s="91" t="s">
        <v>43</v>
      </c>
      <c r="D113" s="89" t="s">
        <v>46</v>
      </c>
      <c r="E113" s="88">
        <v>42710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372</v>
      </c>
      <c r="P113" s="24"/>
    </row>
    <row r="114" spans="1:16">
      <c r="A114" s="4"/>
      <c r="B114" s="39" t="s">
        <v>158</v>
      </c>
      <c r="C114" s="91" t="s">
        <v>43</v>
      </c>
      <c r="D114" s="88">
        <v>110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373</v>
      </c>
      <c r="P114" s="24"/>
    </row>
    <row r="115" spans="1:16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46</v>
      </c>
      <c r="P115" s="24"/>
    </row>
    <row r="116" spans="1:16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374</v>
      </c>
      <c r="P116" s="24"/>
    </row>
    <row r="117" spans="1:16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  <c r="P117" s="24"/>
    </row>
    <row r="118" spans="1:16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  <c r="P118" s="24"/>
    </row>
    <row r="119" spans="1:16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375</v>
      </c>
      <c r="P119" s="135"/>
    </row>
    <row r="120" spans="1:16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375</v>
      </c>
      <c r="P120" s="135"/>
    </row>
    <row r="121" spans="1:16" ht="29.25" customHeight="1">
      <c r="A121" s="4"/>
      <c r="B121" s="39" t="s">
        <v>169</v>
      </c>
      <c r="C121" s="91" t="s">
        <v>160</v>
      </c>
      <c r="D121" s="88">
        <v>66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  <c r="P121" s="135"/>
    </row>
    <row r="122" spans="1:16" ht="21.75" customHeight="1">
      <c r="A122" s="4"/>
      <c r="B122" s="39" t="s">
        <v>171</v>
      </c>
      <c r="C122" s="91" t="s">
        <v>160</v>
      </c>
      <c r="D122" s="88">
        <v>10</v>
      </c>
      <c r="E122" s="88">
        <v>8056</v>
      </c>
      <c r="F122" s="88">
        <v>32663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376</v>
      </c>
      <c r="P122" s="135"/>
    </row>
    <row r="123" spans="1:16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  <c r="P123" s="135"/>
    </row>
    <row r="124" spans="1:16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  <c r="P124" s="135"/>
    </row>
    <row r="125" spans="1:16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  <c r="P125" s="135"/>
    </row>
    <row r="126" spans="1:16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  <c r="P126" s="135"/>
    </row>
    <row r="127" spans="1:16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  <c r="P127" s="135"/>
    </row>
    <row r="128" spans="1:16" ht="22.5" customHeight="1">
      <c r="A128" s="9"/>
      <c r="B128" s="32" t="s">
        <v>47</v>
      </c>
      <c r="C128" s="32"/>
      <c r="D128" s="119">
        <v>213</v>
      </c>
      <c r="E128" s="119">
        <v>87955</v>
      </c>
      <c r="F128" s="119">
        <v>177315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  <c r="P128" s="135"/>
    </row>
    <row r="129" spans="1:16" ht="21" customHeight="1">
      <c r="A129" s="5">
        <v>10</v>
      </c>
      <c r="B129" s="187" t="s">
        <v>175</v>
      </c>
      <c r="C129" s="188"/>
      <c r="D129" s="35"/>
      <c r="E129" s="26"/>
      <c r="F129" s="26"/>
      <c r="G129" s="26"/>
      <c r="H129" s="26"/>
      <c r="I129" s="26"/>
      <c r="J129" s="26"/>
      <c r="K129" s="26"/>
      <c r="L129" s="26"/>
      <c r="M129" s="26"/>
      <c r="N129" s="39" t="s">
        <v>366</v>
      </c>
      <c r="P129" s="135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377</v>
      </c>
      <c r="P130" s="135"/>
    </row>
    <row r="131" spans="1:16" ht="30" customHeight="1">
      <c r="A131" s="45"/>
      <c r="B131" s="99" t="s">
        <v>178</v>
      </c>
      <c r="C131" s="99" t="s">
        <v>41</v>
      </c>
      <c r="D131" s="108" t="s">
        <v>46</v>
      </c>
      <c r="E131" s="107">
        <v>1269</v>
      </c>
      <c r="F131" s="107">
        <v>5034</v>
      </c>
      <c r="G131" s="107">
        <v>1</v>
      </c>
      <c r="H131" s="108" t="s">
        <v>46</v>
      </c>
      <c r="I131" s="108" t="s">
        <v>46</v>
      </c>
      <c r="J131" s="108" t="s">
        <v>46</v>
      </c>
      <c r="K131" s="107">
        <v>5243850</v>
      </c>
      <c r="L131" s="108" t="s">
        <v>46</v>
      </c>
      <c r="M131" s="57">
        <f>SUM(K131:L131)</f>
        <v>5243850</v>
      </c>
      <c r="N131" s="36" t="s">
        <v>378</v>
      </c>
      <c r="P131" s="139"/>
    </row>
    <row r="132" spans="1:16" s="24" customFormat="1" ht="27" customHeight="1">
      <c r="A132" s="4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68" t="s">
        <v>46</v>
      </c>
      <c r="N132" s="13"/>
      <c r="P132" s="117"/>
    </row>
    <row r="133" spans="1:16" ht="27" customHeight="1">
      <c r="A133" s="189">
        <v>6</v>
      </c>
      <c r="B133" s="190"/>
      <c r="C133" s="190"/>
      <c r="D133" s="190"/>
      <c r="E133" s="190"/>
      <c r="F133" s="190"/>
      <c r="G133" s="190"/>
      <c r="H133" s="190"/>
      <c r="I133" s="190"/>
      <c r="J133" s="190"/>
      <c r="K133" s="190"/>
      <c r="L133" s="190"/>
      <c r="M133" s="190"/>
      <c r="N133" s="190"/>
      <c r="P133" s="117"/>
    </row>
    <row r="134" spans="1:16">
      <c r="A134" s="181" t="s">
        <v>1</v>
      </c>
      <c r="B134" s="181" t="s">
        <v>2</v>
      </c>
      <c r="C134" s="181" t="s">
        <v>48</v>
      </c>
      <c r="D134" s="181" t="s">
        <v>264</v>
      </c>
      <c r="E134" s="181"/>
      <c r="F134" s="181" t="s">
        <v>4</v>
      </c>
      <c r="G134" s="181" t="s">
        <v>49</v>
      </c>
      <c r="H134" s="181" t="s">
        <v>5</v>
      </c>
      <c r="I134" s="181"/>
      <c r="J134" s="181"/>
      <c r="K134" s="181"/>
      <c r="L134" s="181"/>
      <c r="M134" s="181"/>
      <c r="N134" s="185" t="s">
        <v>6</v>
      </c>
      <c r="P134" s="135"/>
    </row>
    <row r="135" spans="1:16" ht="58.5">
      <c r="A135" s="181"/>
      <c r="B135" s="181"/>
      <c r="C135" s="181"/>
      <c r="D135" s="66" t="s">
        <v>13</v>
      </c>
      <c r="E135" s="66" t="s">
        <v>7</v>
      </c>
      <c r="F135" s="181"/>
      <c r="G135" s="181"/>
      <c r="H135" s="66" t="s">
        <v>8</v>
      </c>
      <c r="I135" s="164" t="s">
        <v>11</v>
      </c>
      <c r="J135" s="164" t="s">
        <v>12</v>
      </c>
      <c r="K135" s="164" t="s">
        <v>14</v>
      </c>
      <c r="L135" s="66" t="s">
        <v>9</v>
      </c>
      <c r="M135" s="66" t="s">
        <v>10</v>
      </c>
      <c r="N135" s="186"/>
      <c r="P135" s="135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/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379</v>
      </c>
      <c r="P137" s="135"/>
    </row>
    <row r="138" spans="1:16" ht="31.5" customHeight="1">
      <c r="A138" s="165"/>
      <c r="B138" s="73" t="s">
        <v>255</v>
      </c>
      <c r="C138" s="74" t="s">
        <v>185</v>
      </c>
      <c r="D138" s="115" t="s">
        <v>46</v>
      </c>
      <c r="E138" s="77">
        <v>1395</v>
      </c>
      <c r="F138" s="88">
        <v>6499</v>
      </c>
      <c r="G138" s="72" t="s">
        <v>46</v>
      </c>
      <c r="H138" s="77">
        <v>5760000</v>
      </c>
      <c r="I138" s="89" t="s">
        <v>46</v>
      </c>
      <c r="J138" s="89" t="s">
        <v>46</v>
      </c>
      <c r="K138" s="78">
        <v>4065000</v>
      </c>
      <c r="L138" s="89" t="s">
        <v>46</v>
      </c>
      <c r="M138" s="170">
        <f>SUM(H138:L138)</f>
        <v>9825000</v>
      </c>
      <c r="N138" s="13" t="s">
        <v>380</v>
      </c>
      <c r="P138" s="132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152" t="s">
        <v>46</v>
      </c>
      <c r="N141" s="4"/>
      <c r="P141" s="24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152" t="s">
        <v>46</v>
      </c>
      <c r="N142" s="56"/>
      <c r="P142" s="24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103" t="s">
        <v>46</v>
      </c>
      <c r="N143" s="13"/>
      <c r="P143" s="24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103" t="s">
        <v>46</v>
      </c>
      <c r="N144" s="13"/>
      <c r="P144" s="24"/>
    </row>
    <row r="145" spans="1:16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103" t="s">
        <v>46</v>
      </c>
      <c r="N145" s="13"/>
      <c r="P145" s="24"/>
    </row>
    <row r="146" spans="1:16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103" t="s">
        <v>46</v>
      </c>
      <c r="N146" s="13"/>
    </row>
    <row r="147" spans="1:16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103" t="s">
        <v>46</v>
      </c>
      <c r="N147" s="13"/>
    </row>
    <row r="148" spans="1:16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103" t="s">
        <v>46</v>
      </c>
      <c r="N148" s="13"/>
    </row>
    <row r="149" spans="1:16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152" t="s">
        <v>46</v>
      </c>
      <c r="N149" s="48"/>
    </row>
    <row r="150" spans="1:16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152" t="s">
        <v>46</v>
      </c>
      <c r="N150" s="4"/>
    </row>
    <row r="151" spans="1:16" ht="21.75" customHeight="1">
      <c r="A151" s="4"/>
      <c r="B151" s="37" t="s">
        <v>47</v>
      </c>
      <c r="C151" s="32"/>
      <c r="D151" s="33">
        <f>SUM(D130:D150)</f>
        <v>464</v>
      </c>
      <c r="E151" s="33">
        <v>63223</v>
      </c>
      <c r="F151" s="33">
        <v>308046</v>
      </c>
      <c r="G151" s="33">
        <f>SUM(G130:G150)</f>
        <v>2</v>
      </c>
      <c r="H151" s="33">
        <f>SUM(H133:H150)</f>
        <v>5760000</v>
      </c>
      <c r="I151" s="44" t="s">
        <v>46</v>
      </c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</row>
    <row r="152" spans="1:16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</row>
    <row r="153" spans="1:16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</row>
    <row r="154" spans="1:16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5572</v>
      </c>
      <c r="F154" s="107">
        <v>23462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354</v>
      </c>
    </row>
    <row r="155" spans="1:16" ht="25.5" customHeight="1">
      <c r="A155" s="45"/>
      <c r="B155" s="99" t="s">
        <v>207</v>
      </c>
      <c r="C155" s="106" t="s">
        <v>43</v>
      </c>
      <c r="D155" s="107">
        <v>13</v>
      </c>
      <c r="E155" s="107">
        <v>3156</v>
      </c>
      <c r="F155" s="107">
        <v>13217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14">
        <f>SUM(H155:L155)</f>
        <v>646602</v>
      </c>
      <c r="N155" s="36" t="s">
        <v>381</v>
      </c>
    </row>
    <row r="156" spans="1:16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14">
        <f>SUM(H156:L156)</f>
        <v>2397798</v>
      </c>
      <c r="N156" s="58" t="s">
        <v>342</v>
      </c>
    </row>
    <row r="157" spans="1:16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282</v>
      </c>
      <c r="F157" s="88">
        <v>1099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</row>
    <row r="158" spans="1:16">
      <c r="A158" s="45"/>
      <c r="B158" s="99" t="s">
        <v>212</v>
      </c>
      <c r="C158" s="106" t="s">
        <v>185</v>
      </c>
      <c r="D158" s="107">
        <v>14</v>
      </c>
      <c r="E158" s="107">
        <v>15092</v>
      </c>
      <c r="F158" s="107">
        <v>59985</v>
      </c>
      <c r="G158" s="107">
        <v>3</v>
      </c>
      <c r="H158" s="107">
        <v>36450</v>
      </c>
      <c r="I158" s="108" t="s">
        <v>46</v>
      </c>
      <c r="J158" s="108" t="s">
        <v>46</v>
      </c>
      <c r="K158" s="108" t="s">
        <v>46</v>
      </c>
      <c r="L158" s="108" t="s">
        <v>46</v>
      </c>
      <c r="M158" s="57">
        <f>SUM(H158:L158)</f>
        <v>36450</v>
      </c>
      <c r="N158" s="36" t="s">
        <v>382</v>
      </c>
    </row>
    <row r="159" spans="1:16" s="24" customFormat="1" ht="27" customHeight="1">
      <c r="A159" s="4"/>
      <c r="B159" s="39" t="s">
        <v>214</v>
      </c>
      <c r="C159" s="39" t="s">
        <v>41</v>
      </c>
      <c r="D159" s="88">
        <v>7</v>
      </c>
      <c r="E159" s="88">
        <v>13853</v>
      </c>
      <c r="F159" s="88">
        <v>55140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98">
        <f>SUM(K159:L159)</f>
        <v>1097550</v>
      </c>
      <c r="N159" s="13" t="s">
        <v>383</v>
      </c>
    </row>
    <row r="160" spans="1:16" ht="23.25" customHeight="1">
      <c r="A160" s="189">
        <v>7</v>
      </c>
      <c r="B160" s="190"/>
      <c r="C160" s="190"/>
      <c r="D160" s="190"/>
      <c r="E160" s="190"/>
      <c r="F160" s="190"/>
      <c r="G160" s="190"/>
      <c r="H160" s="190"/>
      <c r="I160" s="190"/>
      <c r="J160" s="190"/>
      <c r="K160" s="190"/>
      <c r="L160" s="190"/>
      <c r="M160" s="190"/>
      <c r="N160" s="190"/>
    </row>
    <row r="161" spans="1:14">
      <c r="A161" s="181" t="s">
        <v>1</v>
      </c>
      <c r="B161" s="181" t="s">
        <v>2</v>
      </c>
      <c r="C161" s="181" t="s">
        <v>48</v>
      </c>
      <c r="D161" s="181" t="s">
        <v>264</v>
      </c>
      <c r="E161" s="181"/>
      <c r="F161" s="181" t="s">
        <v>4</v>
      </c>
      <c r="G161" s="181" t="s">
        <v>49</v>
      </c>
      <c r="H161" s="181" t="s">
        <v>5</v>
      </c>
      <c r="I161" s="181"/>
      <c r="J161" s="181"/>
      <c r="K161" s="181"/>
      <c r="L161" s="181"/>
      <c r="M161" s="181"/>
      <c r="N161" s="185" t="s">
        <v>6</v>
      </c>
    </row>
    <row r="162" spans="1:14" ht="39" customHeight="1">
      <c r="A162" s="181"/>
      <c r="B162" s="181"/>
      <c r="C162" s="181"/>
      <c r="D162" s="66" t="s">
        <v>13</v>
      </c>
      <c r="E162" s="66" t="s">
        <v>7</v>
      </c>
      <c r="F162" s="181"/>
      <c r="G162" s="181"/>
      <c r="H162" s="66" t="s">
        <v>8</v>
      </c>
      <c r="I162" s="164" t="s">
        <v>11</v>
      </c>
      <c r="J162" s="164" t="s">
        <v>12</v>
      </c>
      <c r="K162" s="164" t="s">
        <v>14</v>
      </c>
      <c r="L162" s="153" t="s">
        <v>9</v>
      </c>
      <c r="M162" s="153" t="s">
        <v>10</v>
      </c>
      <c r="N162" s="186"/>
    </row>
    <row r="163" spans="1:14" ht="45.75" customHeight="1">
      <c r="A163" s="7"/>
      <c r="B163" s="39" t="s">
        <v>216</v>
      </c>
      <c r="C163" s="39" t="s">
        <v>41</v>
      </c>
      <c r="D163" s="89" t="s">
        <v>46</v>
      </c>
      <c r="E163" s="88">
        <v>11382</v>
      </c>
      <c r="F163" s="88">
        <v>44742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143">
        <f>SUM(H163:L163)</f>
        <v>7996340</v>
      </c>
      <c r="N163" s="36" t="s">
        <v>384</v>
      </c>
    </row>
    <row r="164" spans="1:14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/>
    </row>
    <row r="165" spans="1:14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59" t="s">
        <v>344</v>
      </c>
    </row>
    <row r="166" spans="1:14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124">
        <f>SUM(H166:L166)</f>
        <v>4799950</v>
      </c>
      <c r="N166" s="13" t="s">
        <v>385</v>
      </c>
    </row>
    <row r="167" spans="1:14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8166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</row>
    <row r="168" spans="1:14" ht="31.5">
      <c r="A168" s="165"/>
      <c r="B168" s="73" t="s">
        <v>226</v>
      </c>
      <c r="C168" s="91" t="s">
        <v>219</v>
      </c>
      <c r="D168" s="77">
        <v>86</v>
      </c>
      <c r="E168" s="88">
        <v>17505</v>
      </c>
      <c r="F168" s="88">
        <v>82791</v>
      </c>
      <c r="G168" s="89" t="s">
        <v>46</v>
      </c>
      <c r="H168" s="77">
        <v>8325450</v>
      </c>
      <c r="I168" s="89" t="s">
        <v>46</v>
      </c>
      <c r="J168" s="89" t="s">
        <v>46</v>
      </c>
      <c r="K168" s="88">
        <v>6149642</v>
      </c>
      <c r="L168" s="115" t="s">
        <v>46</v>
      </c>
      <c r="M168" s="98">
        <f>SUM(H168:L168)</f>
        <v>14475092</v>
      </c>
      <c r="N168" s="12" t="s">
        <v>386</v>
      </c>
    </row>
    <row r="169" spans="1:14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10978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98">
        <f>SUM(J169:L169)</f>
        <v>2422798</v>
      </c>
      <c r="N169" s="12" t="s">
        <v>345</v>
      </c>
    </row>
    <row r="170" spans="1:14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177" t="s">
        <v>387</v>
      </c>
    </row>
    <row r="171" spans="1:14" ht="25.5" customHeight="1">
      <c r="A171" s="7"/>
      <c r="B171" s="39" t="s">
        <v>231</v>
      </c>
      <c r="C171" s="91" t="s">
        <v>219</v>
      </c>
      <c r="D171" s="88">
        <v>6</v>
      </c>
      <c r="E171" s="88">
        <v>11100</v>
      </c>
      <c r="F171" s="88">
        <v>48768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3" t="s">
        <v>388</v>
      </c>
    </row>
    <row r="172" spans="1:14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389</v>
      </c>
    </row>
    <row r="173" spans="1:14" ht="22.5" customHeight="1">
      <c r="A173" s="7"/>
      <c r="B173" s="39" t="s">
        <v>235</v>
      </c>
      <c r="C173" s="106" t="s">
        <v>219</v>
      </c>
      <c r="D173" s="85">
        <v>1513</v>
      </c>
      <c r="E173" s="88">
        <v>2561</v>
      </c>
      <c r="F173" s="88">
        <v>9875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390</v>
      </c>
    </row>
    <row r="174" spans="1:14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391</v>
      </c>
    </row>
    <row r="175" spans="1:14" ht="24" customHeight="1">
      <c r="A175" s="4"/>
      <c r="B175" s="205" t="s">
        <v>47</v>
      </c>
      <c r="C175" s="206"/>
      <c r="D175" s="119">
        <v>1860</v>
      </c>
      <c r="E175" s="98">
        <v>121763</v>
      </c>
      <c r="F175" s="98">
        <v>505761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143">
        <f>SUM(H175:L175)</f>
        <v>57261620</v>
      </c>
      <c r="N175" s="32"/>
    </row>
    <row r="176" spans="1:14" ht="20.25" customHeight="1">
      <c r="A176" s="5">
        <v>12</v>
      </c>
      <c r="B176" s="26" t="s">
        <v>239</v>
      </c>
      <c r="C176" s="26"/>
      <c r="D176" s="35"/>
      <c r="E176" s="26"/>
      <c r="F176" s="26"/>
      <c r="G176" s="26"/>
      <c r="H176" s="26"/>
      <c r="I176" s="26"/>
      <c r="J176" s="26"/>
      <c r="K176" s="26"/>
      <c r="L176" s="26"/>
      <c r="M176" s="26"/>
      <c r="N176" s="26"/>
    </row>
    <row r="177" spans="1:14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</row>
    <row r="178" spans="1:14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8">
        <v>1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346</v>
      </c>
    </row>
    <row r="179" spans="1:14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</row>
    <row r="180" spans="1:14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392</v>
      </c>
    </row>
    <row r="181" spans="1:14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329</v>
      </c>
    </row>
    <row r="182" spans="1:14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 t="s">
        <v>46</v>
      </c>
      <c r="L182" s="89" t="s">
        <v>46</v>
      </c>
      <c r="M182" s="42" t="s">
        <v>46</v>
      </c>
      <c r="N182" s="13"/>
    </row>
    <row r="183" spans="1:14" ht="21.75" customHeight="1">
      <c r="A183" s="7"/>
      <c r="B183" s="39" t="s">
        <v>250</v>
      </c>
      <c r="C183" s="91" t="s">
        <v>251</v>
      </c>
      <c r="D183" s="89" t="s">
        <v>46</v>
      </c>
      <c r="E183" s="88">
        <v>293</v>
      </c>
      <c r="F183" s="88">
        <v>1182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3" t="s">
        <v>322</v>
      </c>
    </row>
    <row r="184" spans="1:14">
      <c r="A184" s="4"/>
      <c r="B184" s="207" t="s">
        <v>252</v>
      </c>
      <c r="C184" s="208"/>
      <c r="D184" s="98">
        <f>SUM(D180:D183)</f>
        <v>27</v>
      </c>
      <c r="E184" s="14">
        <f>SUM(E177:E183)</f>
        <v>16211</v>
      </c>
      <c r="F184" s="14">
        <f>SUM(F177:F183)</f>
        <v>63401</v>
      </c>
      <c r="G184" s="127">
        <v>1</v>
      </c>
      <c r="H184" s="98">
        <f>SUM(H178:H183)</f>
        <v>16650</v>
      </c>
      <c r="I184" s="168" t="s">
        <v>46</v>
      </c>
      <c r="J184" s="168" t="s">
        <v>46</v>
      </c>
      <c r="K184" s="98">
        <f>SUM(K178:K183)</f>
        <v>10552740</v>
      </c>
      <c r="L184" s="168" t="s">
        <v>46</v>
      </c>
      <c r="M184" s="98">
        <f>SUM(H184:L184)</f>
        <v>10569390</v>
      </c>
      <c r="N184" s="9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</row>
    <row r="188" spans="1:14">
      <c r="A188" s="24"/>
      <c r="B188" s="24"/>
      <c r="C188" s="24"/>
      <c r="D188" s="24"/>
    </row>
    <row r="189" spans="1:14">
      <c r="A189" s="24"/>
      <c r="B189" s="24"/>
      <c r="C189" s="24"/>
      <c r="D189" s="24"/>
    </row>
    <row r="190" spans="1:14">
      <c r="A190" s="24"/>
      <c r="B190" s="24"/>
      <c r="C190" s="24"/>
      <c r="D190" s="24"/>
    </row>
    <row r="191" spans="1:14">
      <c r="A191" s="24"/>
      <c r="B191" s="24"/>
      <c r="C191" s="24"/>
      <c r="D191" s="24"/>
    </row>
    <row r="192" spans="1:14">
      <c r="A192" s="24"/>
      <c r="B192" s="24"/>
      <c r="C192" s="24"/>
      <c r="D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B175:C175"/>
    <mergeCell ref="B184:C184"/>
    <mergeCell ref="A160:N160"/>
    <mergeCell ref="A161:A162"/>
    <mergeCell ref="B161:B162"/>
    <mergeCell ref="C161:C162"/>
    <mergeCell ref="D161:E161"/>
    <mergeCell ref="F161:F162"/>
    <mergeCell ref="G161:G162"/>
    <mergeCell ref="H161:M161"/>
    <mergeCell ref="N161:N162"/>
    <mergeCell ref="B129:C129"/>
    <mergeCell ref="A133:N133"/>
    <mergeCell ref="A134:A135"/>
    <mergeCell ref="B134:B135"/>
    <mergeCell ref="C134:C135"/>
    <mergeCell ref="D134:E134"/>
    <mergeCell ref="F134:F135"/>
    <mergeCell ref="G134:G135"/>
    <mergeCell ref="H134:M134"/>
    <mergeCell ref="N134:N135"/>
    <mergeCell ref="A108:N108"/>
    <mergeCell ref="A109:A110"/>
    <mergeCell ref="B109:B110"/>
    <mergeCell ref="C109:C110"/>
    <mergeCell ref="D109:E109"/>
    <mergeCell ref="F109:F110"/>
    <mergeCell ref="G109:G110"/>
    <mergeCell ref="H109:M109"/>
    <mergeCell ref="N109:N110"/>
    <mergeCell ref="B99:C99"/>
    <mergeCell ref="B60:C60"/>
    <mergeCell ref="B61:C61"/>
    <mergeCell ref="B72:C72"/>
    <mergeCell ref="B73:C73"/>
    <mergeCell ref="A80:N80"/>
    <mergeCell ref="A81:A82"/>
    <mergeCell ref="B81:B82"/>
    <mergeCell ref="C81:C82"/>
    <mergeCell ref="D81:E81"/>
    <mergeCell ref="F81:F82"/>
    <mergeCell ref="G81:G82"/>
    <mergeCell ref="H81:M81"/>
    <mergeCell ref="N81:N82"/>
    <mergeCell ref="B93:C93"/>
    <mergeCell ref="B94:C94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B50:D50"/>
    <mergeCell ref="N4:N5"/>
    <mergeCell ref="B6:C6"/>
    <mergeCell ref="A25:N25"/>
    <mergeCell ref="A26:A27"/>
    <mergeCell ref="B26:B27"/>
    <mergeCell ref="C26:C27"/>
    <mergeCell ref="D26:E26"/>
    <mergeCell ref="F26:F27"/>
    <mergeCell ref="G26:G27"/>
    <mergeCell ref="H26:M26"/>
    <mergeCell ref="N26:N27"/>
    <mergeCell ref="B35:C35"/>
    <mergeCell ref="B36:C36"/>
    <mergeCell ref="B40:C40"/>
    <mergeCell ref="B41:C41"/>
    <mergeCell ref="A1:N1"/>
    <mergeCell ref="A2:N2"/>
    <mergeCell ref="A3:N3"/>
    <mergeCell ref="A4:A5"/>
    <mergeCell ref="B4:B5"/>
    <mergeCell ref="C4:C5"/>
    <mergeCell ref="D4:E4"/>
    <mergeCell ref="F4:F5"/>
    <mergeCell ref="G4:G5"/>
    <mergeCell ref="H4:M4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6"/>
  <sheetViews>
    <sheetView zoomScale="90" zoomScaleNormal="90" workbookViewId="0">
      <selection activeCell="Q8" sqref="Q8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178" t="s">
        <v>281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7" ht="21.75">
      <c r="A2" s="212" t="s">
        <v>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1:17" ht="31.5" customHeight="1">
      <c r="A3" s="213" t="s">
        <v>296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</row>
    <row r="4" spans="1:17" ht="18" customHeight="1">
      <c r="A4" s="181" t="s">
        <v>1</v>
      </c>
      <c r="B4" s="181" t="s">
        <v>2</v>
      </c>
      <c r="C4" s="181" t="s">
        <v>48</v>
      </c>
      <c r="D4" s="181" t="s">
        <v>264</v>
      </c>
      <c r="E4" s="181"/>
      <c r="F4" s="181" t="s">
        <v>4</v>
      </c>
      <c r="G4" s="181" t="s">
        <v>49</v>
      </c>
      <c r="H4" s="181" t="s">
        <v>5</v>
      </c>
      <c r="I4" s="181"/>
      <c r="J4" s="181"/>
      <c r="K4" s="181"/>
      <c r="L4" s="181"/>
      <c r="M4" s="181"/>
      <c r="N4" s="185" t="s">
        <v>6</v>
      </c>
    </row>
    <row r="5" spans="1:17" ht="39.75" customHeight="1">
      <c r="A5" s="181"/>
      <c r="B5" s="181"/>
      <c r="C5" s="181"/>
      <c r="D5" s="66" t="s">
        <v>13</v>
      </c>
      <c r="E5" s="66" t="s">
        <v>7</v>
      </c>
      <c r="F5" s="181"/>
      <c r="G5" s="181"/>
      <c r="H5" s="66" t="s">
        <v>8</v>
      </c>
      <c r="I5" s="147" t="s">
        <v>11</v>
      </c>
      <c r="J5" s="147" t="s">
        <v>12</v>
      </c>
      <c r="K5" s="147" t="s">
        <v>14</v>
      </c>
      <c r="L5" s="66" t="s">
        <v>9</v>
      </c>
      <c r="M5" s="66" t="s">
        <v>10</v>
      </c>
      <c r="N5" s="186"/>
    </row>
    <row r="6" spans="1:17" ht="20.25" customHeight="1">
      <c r="A6" s="5">
        <v>1</v>
      </c>
      <c r="B6" s="187" t="s">
        <v>15</v>
      </c>
      <c r="C6" s="188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1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100000</v>
      </c>
      <c r="M10" s="14">
        <f>SUM(L10)</f>
        <v>100000</v>
      </c>
      <c r="N10" s="8" t="s">
        <v>64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28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7806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 t="s">
        <v>46</v>
      </c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 t="s">
        <v>46</v>
      </c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805</v>
      </c>
      <c r="E19" s="85">
        <v>506</v>
      </c>
      <c r="F19" s="85">
        <v>90620</v>
      </c>
      <c r="G19" s="86" t="s">
        <v>46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 t="s">
        <v>46</v>
      </c>
      <c r="N19" s="13" t="s">
        <v>56</v>
      </c>
      <c r="P19" s="159"/>
      <c r="Q19" s="133"/>
    </row>
    <row r="20" spans="1:17" ht="56.25" customHeight="1">
      <c r="A20" s="7"/>
      <c r="B20" s="83" t="s">
        <v>29</v>
      </c>
      <c r="C20" s="83" t="s">
        <v>41</v>
      </c>
      <c r="D20" s="87">
        <v>213</v>
      </c>
      <c r="E20" s="88">
        <v>15476</v>
      </c>
      <c r="F20" s="88">
        <v>69436</v>
      </c>
      <c r="G20" s="88">
        <v>2</v>
      </c>
      <c r="H20" s="88">
        <v>14000000</v>
      </c>
      <c r="I20" s="89" t="s">
        <v>46</v>
      </c>
      <c r="J20" s="89" t="s">
        <v>46</v>
      </c>
      <c r="K20" s="88">
        <v>24535840</v>
      </c>
      <c r="L20" s="88">
        <v>200000</v>
      </c>
      <c r="M20" s="143">
        <f>SUM(H20:L20)</f>
        <v>38735840</v>
      </c>
      <c r="N20" s="13" t="s">
        <v>323</v>
      </c>
      <c r="P20" s="159"/>
      <c r="Q20" s="133"/>
    </row>
    <row r="21" spans="1:17" ht="16.5" customHeight="1">
      <c r="A21" s="7"/>
      <c r="B21" s="83" t="s">
        <v>30</v>
      </c>
      <c r="C21" s="83" t="s">
        <v>42</v>
      </c>
      <c r="D21" s="84">
        <v>1</v>
      </c>
      <c r="E21" s="85">
        <v>198</v>
      </c>
      <c r="F21" s="85">
        <v>950</v>
      </c>
      <c r="G21" s="85">
        <v>3</v>
      </c>
      <c r="H21" s="86" t="s">
        <v>46</v>
      </c>
      <c r="I21" s="86" t="s">
        <v>46</v>
      </c>
      <c r="J21" s="86" t="s">
        <v>46</v>
      </c>
      <c r="K21" s="86" t="s">
        <v>46</v>
      </c>
      <c r="L21" s="86" t="s">
        <v>46</v>
      </c>
      <c r="M21" s="46" t="s">
        <v>46</v>
      </c>
      <c r="N21" s="13" t="s">
        <v>57</v>
      </c>
      <c r="P21" s="160"/>
      <c r="Q21" s="133"/>
    </row>
    <row r="22" spans="1:17" ht="18.75" customHeight="1">
      <c r="A22" s="7"/>
      <c r="B22" s="110" t="s">
        <v>31</v>
      </c>
      <c r="C22" s="111" t="s">
        <v>43</v>
      </c>
      <c r="D22" s="112">
        <v>2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93" t="s">
        <v>46</v>
      </c>
      <c r="E24" s="85">
        <v>1531</v>
      </c>
      <c r="F24" s="85">
        <v>7464</v>
      </c>
      <c r="G24" s="85">
        <v>1</v>
      </c>
      <c r="H24" s="86" t="s">
        <v>46</v>
      </c>
      <c r="I24" s="86" t="s">
        <v>46</v>
      </c>
      <c r="J24" s="86" t="s">
        <v>46</v>
      </c>
      <c r="K24" s="86" t="s">
        <v>46</v>
      </c>
      <c r="L24" s="86" t="s">
        <v>46</v>
      </c>
      <c r="M24" s="4"/>
      <c r="N24" s="8" t="s">
        <v>58</v>
      </c>
      <c r="P24" s="160"/>
      <c r="Q24" s="156"/>
    </row>
    <row r="25" spans="1:17">
      <c r="A25" s="209">
        <v>2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1"/>
      <c r="P25" s="133"/>
      <c r="Q25" s="133"/>
    </row>
    <row r="26" spans="1:17" ht="30" customHeight="1">
      <c r="A26" s="181" t="s">
        <v>1</v>
      </c>
      <c r="B26" s="181" t="s">
        <v>2</v>
      </c>
      <c r="C26" s="181" t="s">
        <v>48</v>
      </c>
      <c r="D26" s="181" t="s">
        <v>264</v>
      </c>
      <c r="E26" s="181"/>
      <c r="F26" s="181" t="s">
        <v>4</v>
      </c>
      <c r="G26" s="181" t="s">
        <v>49</v>
      </c>
      <c r="H26" s="181" t="s">
        <v>5</v>
      </c>
      <c r="I26" s="181"/>
      <c r="J26" s="181"/>
      <c r="K26" s="181"/>
      <c r="L26" s="181"/>
      <c r="M26" s="181"/>
      <c r="N26" s="185" t="s">
        <v>6</v>
      </c>
      <c r="P26" s="24"/>
      <c r="Q26" s="156"/>
    </row>
    <row r="27" spans="1:17" ht="48" customHeight="1">
      <c r="A27" s="181"/>
      <c r="B27" s="181"/>
      <c r="C27" s="181"/>
      <c r="D27" s="66" t="s">
        <v>13</v>
      </c>
      <c r="E27" s="66" t="s">
        <v>7</v>
      </c>
      <c r="F27" s="181"/>
      <c r="G27" s="181"/>
      <c r="H27" s="66" t="s">
        <v>8</v>
      </c>
      <c r="I27" s="67" t="s">
        <v>11</v>
      </c>
      <c r="J27" s="67" t="s">
        <v>12</v>
      </c>
      <c r="K27" s="67" t="s">
        <v>14</v>
      </c>
      <c r="L27" s="66" t="s">
        <v>9</v>
      </c>
      <c r="M27" s="66" t="s">
        <v>10</v>
      </c>
      <c r="N27" s="186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311</v>
      </c>
      <c r="F33" s="28">
        <v>1468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191" t="s">
        <v>302</v>
      </c>
      <c r="C35" s="192"/>
      <c r="D35" s="114">
        <v>1685</v>
      </c>
      <c r="E35" s="114">
        <v>65960</v>
      </c>
      <c r="F35" s="114">
        <v>444294</v>
      </c>
      <c r="G35" s="114">
        <v>14</v>
      </c>
      <c r="H35" s="114">
        <f>SUM(H7:H28)</f>
        <v>39873150</v>
      </c>
      <c r="I35" s="115" t="s">
        <v>46</v>
      </c>
      <c r="J35" s="114">
        <v>1750000</v>
      </c>
      <c r="K35" s="114">
        <f>SUM(K7:K28)</f>
        <v>38275500</v>
      </c>
      <c r="L35" s="114">
        <v>1000000</v>
      </c>
      <c r="M35" s="143">
        <f>SUM(H35:L35)</f>
        <v>80898650</v>
      </c>
      <c r="N35" s="9"/>
      <c r="P35" s="117"/>
    </row>
    <row r="36" spans="1:17" ht="22.5" customHeight="1">
      <c r="A36" s="69">
        <v>2</v>
      </c>
      <c r="B36" s="193" t="s">
        <v>73</v>
      </c>
      <c r="C36" s="194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9" t="s">
        <v>46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187" t="s">
        <v>47</v>
      </c>
      <c r="C40" s="188"/>
      <c r="D40" s="33">
        <f>SUM(D38:D39)</f>
        <v>50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182" t="s">
        <v>76</v>
      </c>
      <c r="C41" s="184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1</v>
      </c>
      <c r="E45" s="85">
        <v>5</v>
      </c>
      <c r="F45" s="85">
        <v>37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3145864</v>
      </c>
      <c r="L46" s="89" t="s">
        <v>46</v>
      </c>
      <c r="M46" s="127">
        <f>SUM(K46:L46)</f>
        <v>3145864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6" t="s">
        <v>46</v>
      </c>
      <c r="I47" s="86" t="s">
        <v>46</v>
      </c>
      <c r="J47" s="86" t="s">
        <v>46</v>
      </c>
      <c r="K47" s="85">
        <v>441320</v>
      </c>
      <c r="L47" s="86" t="s">
        <v>46</v>
      </c>
      <c r="M47" s="22">
        <f>SUM(K47:L47)</f>
        <v>441320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6" t="s">
        <v>46</v>
      </c>
      <c r="E48" s="85">
        <v>74</v>
      </c>
      <c r="F48" s="85">
        <v>373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103</v>
      </c>
      <c r="E49" s="114">
        <f>SUM(E42:E48)</f>
        <v>1462</v>
      </c>
      <c r="F49" s="114">
        <f>SUM(F42:F48)</f>
        <v>7506</v>
      </c>
      <c r="G49" s="114">
        <f>SUM(G42:G48)</f>
        <v>9</v>
      </c>
      <c r="H49" s="114"/>
      <c r="I49" s="115"/>
      <c r="J49" s="114"/>
      <c r="K49" s="114">
        <f>SUM(K42:K48)</f>
        <v>5100522</v>
      </c>
      <c r="L49" s="114">
        <f>SUM(L42:L48)</f>
        <v>500000</v>
      </c>
      <c r="M49" s="98">
        <f>SUM(M42:M48)</f>
        <v>5600522</v>
      </c>
      <c r="N49" s="31"/>
      <c r="P49" s="135"/>
    </row>
    <row r="50" spans="1:17" ht="19.5" customHeight="1">
      <c r="A50" s="5">
        <v>4</v>
      </c>
      <c r="B50" s="182" t="s">
        <v>87</v>
      </c>
      <c r="C50" s="183"/>
      <c r="D50" s="184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30</v>
      </c>
      <c r="E51" s="88">
        <v>30</v>
      </c>
      <c r="F51" s="88">
        <v>159</v>
      </c>
      <c r="G51" s="88">
        <v>3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197750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5609974</v>
      </c>
      <c r="N52" s="13" t="s">
        <v>91</v>
      </c>
      <c r="P52" s="135"/>
    </row>
    <row r="53" spans="1:17" ht="20.25" customHeight="1">
      <c r="A53" s="195">
        <v>3</v>
      </c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P53" s="135"/>
    </row>
    <row r="54" spans="1:17" ht="21.75" customHeight="1">
      <c r="A54" s="181" t="s">
        <v>1</v>
      </c>
      <c r="B54" s="181" t="s">
        <v>2</v>
      </c>
      <c r="C54" s="181" t="s">
        <v>48</v>
      </c>
      <c r="D54" s="181" t="s">
        <v>264</v>
      </c>
      <c r="E54" s="181"/>
      <c r="F54" s="181" t="s">
        <v>4</v>
      </c>
      <c r="G54" s="181" t="s">
        <v>49</v>
      </c>
      <c r="H54" s="181" t="s">
        <v>5</v>
      </c>
      <c r="I54" s="181"/>
      <c r="J54" s="181"/>
      <c r="K54" s="181"/>
      <c r="L54" s="181"/>
      <c r="M54" s="181"/>
      <c r="N54" s="185" t="s">
        <v>6</v>
      </c>
      <c r="O54" s="1" t="s">
        <v>312</v>
      </c>
      <c r="P54" s="135"/>
    </row>
    <row r="55" spans="1:17" ht="40.5" customHeight="1">
      <c r="A55" s="181"/>
      <c r="B55" s="181"/>
      <c r="C55" s="181"/>
      <c r="D55" s="66" t="s">
        <v>13</v>
      </c>
      <c r="E55" s="66" t="s">
        <v>7</v>
      </c>
      <c r="F55" s="181"/>
      <c r="G55" s="181"/>
      <c r="H55" s="66" t="s">
        <v>325</v>
      </c>
      <c r="I55" s="147" t="s">
        <v>11</v>
      </c>
      <c r="J55" s="147" t="s">
        <v>12</v>
      </c>
      <c r="K55" s="147" t="s">
        <v>14</v>
      </c>
      <c r="L55" s="147" t="s">
        <v>9</v>
      </c>
      <c r="M55" s="147" t="s">
        <v>10</v>
      </c>
      <c r="N55" s="186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4</v>
      </c>
      <c r="E56" s="88">
        <v>44</v>
      </c>
      <c r="F56" s="88">
        <v>188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413464</v>
      </c>
      <c r="L56" s="89" t="s">
        <v>46</v>
      </c>
      <c r="M56" s="42">
        <f>SUM(H56:L56)</f>
        <v>749364</v>
      </c>
      <c r="N56" s="13" t="s">
        <v>267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187" t="s">
        <v>47</v>
      </c>
      <c r="C60" s="188"/>
      <c r="D60" s="33">
        <f>SUM(D51:D59)</f>
        <v>99</v>
      </c>
      <c r="E60" s="33">
        <f>SUM(E51:E59)</f>
        <v>3668</v>
      </c>
      <c r="F60" s="33">
        <f>SUM(F51:F59)</f>
        <v>15362</v>
      </c>
      <c r="G60" s="33">
        <f>SUM(G51:G59)</f>
        <v>11</v>
      </c>
      <c r="H60" s="33">
        <f>SUM(H51:H59)</f>
        <v>9436700</v>
      </c>
      <c r="I60" s="33" t="s">
        <v>46</v>
      </c>
      <c r="J60" s="33">
        <f>SUM(J51:J59)</f>
        <v>4900000</v>
      </c>
      <c r="K60" s="143">
        <v>28192404</v>
      </c>
      <c r="L60" s="33">
        <f>SUM(L51:L59)</f>
        <v>1100000</v>
      </c>
      <c r="M60" s="124">
        <f>SUM(H60:L60)</f>
        <v>43629104</v>
      </c>
      <c r="N60" s="14"/>
    </row>
    <row r="61" spans="1:17">
      <c r="A61" s="70">
        <v>5</v>
      </c>
      <c r="B61" s="197" t="s">
        <v>253</v>
      </c>
      <c r="C61" s="19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480</v>
      </c>
      <c r="E63" s="88">
        <v>1086</v>
      </c>
      <c r="F63" s="88">
        <v>5010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351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77</v>
      </c>
      <c r="E66" s="77">
        <v>77</v>
      </c>
      <c r="F66" s="77">
        <v>335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135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37</v>
      </c>
      <c r="E70" s="77">
        <v>37</v>
      </c>
      <c r="F70" s="77">
        <v>155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199" t="s">
        <v>47</v>
      </c>
      <c r="C72" s="200"/>
      <c r="D72" s="33">
        <f>SUM(D62:D71)</f>
        <v>2306</v>
      </c>
      <c r="E72" s="33">
        <f>SUM(E62:E70)</f>
        <v>2856</v>
      </c>
      <c r="F72" s="33">
        <f>SUM(F62:F70)</f>
        <v>14192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201" t="s">
        <v>261</v>
      </c>
      <c r="C73" s="202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214">
        <v>4</v>
      </c>
      <c r="B80" s="215"/>
      <c r="C80" s="215"/>
      <c r="D80" s="215"/>
      <c r="E80" s="215"/>
      <c r="F80" s="215"/>
      <c r="G80" s="215"/>
      <c r="H80" s="215"/>
      <c r="I80" s="215"/>
      <c r="J80" s="215"/>
      <c r="K80" s="215"/>
      <c r="L80" s="215"/>
      <c r="M80" s="215"/>
      <c r="N80" s="216"/>
      <c r="P80" s="117"/>
    </row>
    <row r="81" spans="1:16" ht="18" customHeight="1">
      <c r="A81" s="181" t="s">
        <v>1</v>
      </c>
      <c r="B81" s="181" t="s">
        <v>2</v>
      </c>
      <c r="C81" s="181" t="s">
        <v>48</v>
      </c>
      <c r="D81" s="181" t="s">
        <v>264</v>
      </c>
      <c r="E81" s="181"/>
      <c r="F81" s="181" t="s">
        <v>4</v>
      </c>
      <c r="G81" s="181" t="s">
        <v>49</v>
      </c>
      <c r="H81" s="181" t="s">
        <v>5</v>
      </c>
      <c r="I81" s="181"/>
      <c r="J81" s="181"/>
      <c r="K81" s="181"/>
      <c r="L81" s="181"/>
      <c r="M81" s="181"/>
      <c r="N81" s="185" t="s">
        <v>6</v>
      </c>
      <c r="P81" s="117"/>
    </row>
    <row r="82" spans="1:16" ht="51.75" customHeight="1">
      <c r="A82" s="181"/>
      <c r="B82" s="181"/>
      <c r="C82" s="181"/>
      <c r="D82" s="66" t="s">
        <v>13</v>
      </c>
      <c r="E82" s="66" t="s">
        <v>7</v>
      </c>
      <c r="F82" s="181"/>
      <c r="G82" s="181"/>
      <c r="H82" s="66" t="s">
        <v>8</v>
      </c>
      <c r="I82" s="67" t="s">
        <v>11</v>
      </c>
      <c r="J82" s="67" t="s">
        <v>12</v>
      </c>
      <c r="K82" s="67" t="s">
        <v>14</v>
      </c>
      <c r="L82" s="66" t="s">
        <v>9</v>
      </c>
      <c r="M82" s="66" t="s">
        <v>10</v>
      </c>
      <c r="N82" s="186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89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203" t="s">
        <v>47</v>
      </c>
      <c r="C93" s="204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197" t="s">
        <v>143</v>
      </c>
      <c r="C94" s="198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196" t="s">
        <v>147</v>
      </c>
      <c r="C99" s="19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5</v>
      </c>
      <c r="E106" s="88">
        <v>68</v>
      </c>
      <c r="F106" s="88">
        <v>309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42">
        <f t="shared" si="0"/>
        <v>813000</v>
      </c>
      <c r="N107" s="13" t="s">
        <v>284</v>
      </c>
      <c r="O107" s="140"/>
    </row>
    <row r="108" spans="1:15">
      <c r="A108" s="209">
        <v>5</v>
      </c>
      <c r="B108" s="210"/>
      <c r="C108" s="210"/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1"/>
    </row>
    <row r="109" spans="1:15">
      <c r="A109" s="181" t="s">
        <v>1</v>
      </c>
      <c r="B109" s="181" t="s">
        <v>2</v>
      </c>
      <c r="C109" s="181" t="s">
        <v>48</v>
      </c>
      <c r="D109" s="181" t="s">
        <v>264</v>
      </c>
      <c r="E109" s="181"/>
      <c r="F109" s="181" t="s">
        <v>4</v>
      </c>
      <c r="G109" s="181" t="s">
        <v>49</v>
      </c>
      <c r="H109" s="181" t="s">
        <v>5</v>
      </c>
      <c r="I109" s="181"/>
      <c r="J109" s="181"/>
      <c r="K109" s="181"/>
      <c r="L109" s="181"/>
      <c r="M109" s="181"/>
      <c r="N109" s="185" t="s">
        <v>6</v>
      </c>
    </row>
    <row r="110" spans="1:15" ht="54" customHeight="1">
      <c r="A110" s="181"/>
      <c r="B110" s="181"/>
      <c r="C110" s="181"/>
      <c r="D110" s="66" t="s">
        <v>13</v>
      </c>
      <c r="E110" s="66" t="s">
        <v>7</v>
      </c>
      <c r="F110" s="181"/>
      <c r="G110" s="181"/>
      <c r="H110" s="66" t="s">
        <v>8</v>
      </c>
      <c r="I110" s="147" t="s">
        <v>11</v>
      </c>
      <c r="J110" s="67" t="s">
        <v>12</v>
      </c>
      <c r="K110" s="67" t="s">
        <v>14</v>
      </c>
      <c r="L110" s="153" t="s">
        <v>9</v>
      </c>
      <c r="M110" s="153" t="s">
        <v>10</v>
      </c>
      <c r="N110" s="186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285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1069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287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9" t="s">
        <v>46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</row>
    <row r="122" spans="1:14" ht="21.75" customHeight="1">
      <c r="A122" s="4"/>
      <c r="B122" s="39" t="s">
        <v>171</v>
      </c>
      <c r="C122" s="91" t="s">
        <v>160</v>
      </c>
      <c r="D122" s="89" t="s">
        <v>46</v>
      </c>
      <c r="E122" s="88">
        <v>8056</v>
      </c>
      <c r="F122" s="88">
        <v>32617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130</v>
      </c>
      <c r="E128" s="119">
        <v>44956</v>
      </c>
      <c r="F128" s="119">
        <v>177197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187" t="s">
        <v>175</v>
      </c>
      <c r="C129" s="188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7"/>
      <c r="B131" s="39" t="s">
        <v>178</v>
      </c>
      <c r="C131" s="39" t="s">
        <v>41</v>
      </c>
      <c r="D131" s="89" t="s">
        <v>46</v>
      </c>
      <c r="E131" s="88">
        <v>1269</v>
      </c>
      <c r="F131" s="88">
        <v>5034</v>
      </c>
      <c r="G131" s="88">
        <v>1</v>
      </c>
      <c r="H131" s="89" t="s">
        <v>46</v>
      </c>
      <c r="I131" s="89" t="s">
        <v>46</v>
      </c>
      <c r="J131" s="89" t="s">
        <v>46</v>
      </c>
      <c r="K131" s="88">
        <v>5243850</v>
      </c>
      <c r="L131" s="89" t="s">
        <v>46</v>
      </c>
      <c r="M131" s="52">
        <f>SUM(K131:L131)</f>
        <v>5243850</v>
      </c>
      <c r="N131" s="13" t="s">
        <v>179</v>
      </c>
    </row>
    <row r="132" spans="1:16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36"/>
    </row>
    <row r="133" spans="1:16" ht="27" customHeight="1">
      <c r="A133" s="209">
        <v>6</v>
      </c>
      <c r="B133" s="210"/>
      <c r="C133" s="210"/>
      <c r="D133" s="210"/>
      <c r="E133" s="210"/>
      <c r="F133" s="210"/>
      <c r="G133" s="210"/>
      <c r="H133" s="210"/>
      <c r="I133" s="210"/>
      <c r="J133" s="210"/>
      <c r="K133" s="210"/>
      <c r="L133" s="210"/>
      <c r="M133" s="210"/>
      <c r="N133" s="211"/>
    </row>
    <row r="134" spans="1:16">
      <c r="A134" s="181" t="s">
        <v>1</v>
      </c>
      <c r="B134" s="181" t="s">
        <v>2</v>
      </c>
      <c r="C134" s="181" t="s">
        <v>48</v>
      </c>
      <c r="D134" s="181" t="s">
        <v>264</v>
      </c>
      <c r="E134" s="181"/>
      <c r="F134" s="181" t="s">
        <v>4</v>
      </c>
      <c r="G134" s="181" t="s">
        <v>49</v>
      </c>
      <c r="H134" s="181" t="s">
        <v>5</v>
      </c>
      <c r="I134" s="181"/>
      <c r="J134" s="181"/>
      <c r="K134" s="181"/>
      <c r="L134" s="181"/>
      <c r="M134" s="181"/>
      <c r="N134" s="185" t="s">
        <v>6</v>
      </c>
    </row>
    <row r="135" spans="1:16" ht="58.5">
      <c r="A135" s="181"/>
      <c r="B135" s="181"/>
      <c r="C135" s="181"/>
      <c r="D135" s="66" t="s">
        <v>13</v>
      </c>
      <c r="E135" s="66" t="s">
        <v>7</v>
      </c>
      <c r="F135" s="181"/>
      <c r="G135" s="181"/>
      <c r="H135" s="66" t="s">
        <v>8</v>
      </c>
      <c r="I135" s="67" t="s">
        <v>11</v>
      </c>
      <c r="J135" s="67" t="s">
        <v>12</v>
      </c>
      <c r="K135" s="67" t="s">
        <v>14</v>
      </c>
      <c r="L135" s="66" t="s">
        <v>9</v>
      </c>
      <c r="M135" s="66" t="s">
        <v>10</v>
      </c>
      <c r="N135" s="186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71"/>
      <c r="B138" s="73" t="s">
        <v>255</v>
      </c>
      <c r="C138" s="74" t="s">
        <v>185</v>
      </c>
      <c r="D138" s="115" t="s">
        <v>46</v>
      </c>
      <c r="E138" s="77">
        <v>1395</v>
      </c>
      <c r="F138" s="7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63221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4810</v>
      </c>
      <c r="F154" s="107">
        <v>19895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7</v>
      </c>
      <c r="E155" s="107">
        <v>2634</v>
      </c>
      <c r="F155" s="107">
        <v>10272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309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227</v>
      </c>
      <c r="F157" s="88">
        <v>883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7"/>
      <c r="B158" s="39" t="s">
        <v>212</v>
      </c>
      <c r="C158" s="106" t="s">
        <v>185</v>
      </c>
      <c r="D158" s="88">
        <v>14</v>
      </c>
      <c r="E158" s="88">
        <v>13888</v>
      </c>
      <c r="F158" s="88">
        <v>55388</v>
      </c>
      <c r="G158" s="88">
        <v>3</v>
      </c>
      <c r="H158" s="88">
        <v>36450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52">
        <f>SUM(H158:L158)</f>
        <v>36450</v>
      </c>
      <c r="N158" s="13" t="s">
        <v>310</v>
      </c>
      <c r="Q158" s="24"/>
    </row>
    <row r="159" spans="1:17" ht="27" customHeight="1">
      <c r="A159" s="7"/>
      <c r="B159" s="39" t="s">
        <v>214</v>
      </c>
      <c r="C159" s="39" t="s">
        <v>41</v>
      </c>
      <c r="D159" s="88">
        <v>7</v>
      </c>
      <c r="E159" s="88">
        <v>9132</v>
      </c>
      <c r="F159" s="88">
        <v>36280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 t="s">
        <v>215</v>
      </c>
      <c r="Q159" s="24"/>
    </row>
    <row r="160" spans="1:17" ht="21" customHeight="1">
      <c r="A160" s="209">
        <v>7</v>
      </c>
      <c r="B160" s="210"/>
      <c r="C160" s="210"/>
      <c r="D160" s="210"/>
      <c r="E160" s="210"/>
      <c r="F160" s="210"/>
      <c r="G160" s="210"/>
      <c r="H160" s="210"/>
      <c r="I160" s="210"/>
      <c r="J160" s="210"/>
      <c r="K160" s="210"/>
      <c r="L160" s="210"/>
      <c r="M160" s="210"/>
      <c r="N160" s="210"/>
    </row>
    <row r="161" spans="1:17">
      <c r="A161" s="181" t="s">
        <v>1</v>
      </c>
      <c r="B161" s="181" t="s">
        <v>2</v>
      </c>
      <c r="C161" s="181" t="s">
        <v>48</v>
      </c>
      <c r="D161" s="181" t="s">
        <v>264</v>
      </c>
      <c r="E161" s="181"/>
      <c r="F161" s="181" t="s">
        <v>4</v>
      </c>
      <c r="G161" s="181" t="s">
        <v>49</v>
      </c>
      <c r="H161" s="181" t="s">
        <v>5</v>
      </c>
      <c r="I161" s="181"/>
      <c r="J161" s="181"/>
      <c r="K161" s="181"/>
      <c r="L161" s="181"/>
      <c r="M161" s="181"/>
      <c r="N161" s="185" t="s">
        <v>6</v>
      </c>
    </row>
    <row r="162" spans="1:17" ht="48.75" customHeight="1">
      <c r="A162" s="181"/>
      <c r="B162" s="181"/>
      <c r="C162" s="181"/>
      <c r="D162" s="66" t="s">
        <v>13</v>
      </c>
      <c r="E162" s="66" t="s">
        <v>7</v>
      </c>
      <c r="F162" s="181"/>
      <c r="G162" s="181"/>
      <c r="H162" s="66" t="s">
        <v>8</v>
      </c>
      <c r="I162" s="67" t="s">
        <v>11</v>
      </c>
      <c r="J162" s="67" t="s">
        <v>12</v>
      </c>
      <c r="K162" s="67" t="s">
        <v>14</v>
      </c>
      <c r="L162" s="153" t="s">
        <v>9</v>
      </c>
      <c r="M162" s="153" t="s">
        <v>10</v>
      </c>
      <c r="N162" s="186"/>
    </row>
    <row r="163" spans="1:17" ht="29.25" customHeight="1">
      <c r="A163" s="7"/>
      <c r="B163" s="39" t="s">
        <v>216</v>
      </c>
      <c r="C163" s="39" t="s">
        <v>41</v>
      </c>
      <c r="D163" s="89" t="s">
        <v>46</v>
      </c>
      <c r="E163" s="88">
        <v>11266</v>
      </c>
      <c r="F163" s="88">
        <v>44365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317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8066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71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11978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10530</v>
      </c>
      <c r="F171" s="88">
        <v>46520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760</v>
      </c>
      <c r="F173" s="88">
        <v>3099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304</v>
      </c>
      <c r="Q174" s="135"/>
    </row>
    <row r="175" spans="1:17" ht="24" customHeight="1">
      <c r="A175" s="4"/>
      <c r="B175" s="205" t="s">
        <v>47</v>
      </c>
      <c r="C175" s="206"/>
      <c r="D175" s="119">
        <v>341</v>
      </c>
      <c r="E175" s="119">
        <v>112012</v>
      </c>
      <c r="F175" s="119">
        <v>452708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SUM(H175:L175)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9" t="s">
        <v>46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321</v>
      </c>
      <c r="Q181" s="140"/>
    </row>
    <row r="182" spans="1:17" ht="2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4910520</v>
      </c>
      <c r="L182" s="89" t="s">
        <v>46</v>
      </c>
      <c r="M182" s="52">
        <v>4910520</v>
      </c>
      <c r="N182" s="13" t="s">
        <v>249</v>
      </c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172</v>
      </c>
      <c r="F183" s="88">
        <v>698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207" t="s">
        <v>252</v>
      </c>
      <c r="C184" s="208"/>
      <c r="D184" s="119">
        <f>SUM(D180:D183)</f>
        <v>27</v>
      </c>
      <c r="E184" s="119">
        <f>SUM(E177:E183)</f>
        <v>16090</v>
      </c>
      <c r="F184" s="119">
        <f>SUM(F177:F183)</f>
        <v>62917</v>
      </c>
      <c r="G184" s="120" t="s">
        <v>46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15463260</v>
      </c>
      <c r="L184" s="120" t="s">
        <v>46</v>
      </c>
      <c r="M184" s="98">
        <f>SUM(M178:M183)</f>
        <v>15479910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B129:C129"/>
    <mergeCell ref="B6:C6"/>
    <mergeCell ref="B41:C41"/>
    <mergeCell ref="B50:D50"/>
    <mergeCell ref="B61:C61"/>
    <mergeCell ref="B94:C94"/>
    <mergeCell ref="B73:C73"/>
    <mergeCell ref="A80:N80"/>
    <mergeCell ref="G81:G82"/>
    <mergeCell ref="H81:M81"/>
    <mergeCell ref="A25:N25"/>
    <mergeCell ref="A26:A27"/>
    <mergeCell ref="B26:B27"/>
    <mergeCell ref="C26:C27"/>
    <mergeCell ref="D26:E26"/>
    <mergeCell ref="F26:F27"/>
    <mergeCell ref="N109:N110"/>
    <mergeCell ref="B99:C99"/>
    <mergeCell ref="A81:A82"/>
    <mergeCell ref="B81:B82"/>
    <mergeCell ref="C81:C82"/>
    <mergeCell ref="D81:E81"/>
    <mergeCell ref="F81:F82"/>
    <mergeCell ref="C109:C110"/>
    <mergeCell ref="D109:E109"/>
    <mergeCell ref="F109:F110"/>
    <mergeCell ref="G109:G110"/>
    <mergeCell ref="H109:M109"/>
    <mergeCell ref="A160:N160"/>
    <mergeCell ref="A161:A162"/>
    <mergeCell ref="B161:B162"/>
    <mergeCell ref="C161:C162"/>
    <mergeCell ref="D161:E161"/>
    <mergeCell ref="G134:G135"/>
    <mergeCell ref="H134:M134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N134:N135"/>
    <mergeCell ref="N81:N82"/>
    <mergeCell ref="A108:N108"/>
    <mergeCell ref="A109:A110"/>
    <mergeCell ref="B109:B110"/>
    <mergeCell ref="F134:F135"/>
    <mergeCell ref="A2:N2"/>
    <mergeCell ref="B93:C93"/>
    <mergeCell ref="B60:C60"/>
    <mergeCell ref="B40:C40"/>
    <mergeCell ref="B35:C35"/>
    <mergeCell ref="B72:C72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A1:N1"/>
    <mergeCell ref="B184:C184"/>
    <mergeCell ref="B175:C175"/>
    <mergeCell ref="G26:G27"/>
    <mergeCell ref="H26:M26"/>
    <mergeCell ref="N26:N27"/>
    <mergeCell ref="B36:C36"/>
    <mergeCell ref="A133:N133"/>
    <mergeCell ref="F161:F162"/>
    <mergeCell ref="G161:G162"/>
    <mergeCell ref="H161:M161"/>
    <mergeCell ref="N161:N162"/>
    <mergeCell ref="A134:A135"/>
    <mergeCell ref="B134:B135"/>
    <mergeCell ref="C134:C135"/>
    <mergeCell ref="D134:E134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5"/>
  <sheetViews>
    <sheetView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spans="1:14" ht="21.75">
      <c r="A2" s="213" t="s">
        <v>63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</row>
    <row r="3" spans="1:14">
      <c r="A3" s="181" t="s">
        <v>1</v>
      </c>
      <c r="B3" s="181" t="s">
        <v>2</v>
      </c>
      <c r="C3" s="181" t="s">
        <v>48</v>
      </c>
      <c r="D3" s="181" t="s">
        <v>3</v>
      </c>
      <c r="E3" s="181"/>
      <c r="F3" s="181" t="s">
        <v>4</v>
      </c>
      <c r="G3" s="181" t="s">
        <v>49</v>
      </c>
      <c r="H3" s="181" t="s">
        <v>5</v>
      </c>
      <c r="I3" s="181"/>
      <c r="J3" s="181"/>
      <c r="K3" s="181"/>
      <c r="L3" s="181"/>
      <c r="M3" s="181"/>
      <c r="N3" s="185" t="s">
        <v>6</v>
      </c>
    </row>
    <row r="4" spans="1:14" ht="78">
      <c r="A4" s="181"/>
      <c r="B4" s="181"/>
      <c r="C4" s="181"/>
      <c r="D4" s="66" t="s">
        <v>13</v>
      </c>
      <c r="E4" s="66" t="s">
        <v>7</v>
      </c>
      <c r="F4" s="181"/>
      <c r="G4" s="181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186"/>
    </row>
    <row r="5" spans="1:14">
      <c r="A5" s="5">
        <v>1</v>
      </c>
      <c r="B5" s="182" t="s">
        <v>15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4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191" t="s">
        <v>47</v>
      </c>
      <c r="C18" s="192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182" t="s">
        <v>73</v>
      </c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187" t="s">
        <v>47</v>
      </c>
      <c r="C23" s="188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182" t="s">
        <v>76</v>
      </c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19">
        <v>2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</row>
    <row r="30" spans="1:14">
      <c r="A30" s="217" t="s">
        <v>1</v>
      </c>
      <c r="B30" s="217" t="s">
        <v>2</v>
      </c>
      <c r="C30" s="217" t="s">
        <v>48</v>
      </c>
      <c r="D30" s="217" t="s">
        <v>3</v>
      </c>
      <c r="E30" s="217"/>
      <c r="F30" s="217" t="s">
        <v>4</v>
      </c>
      <c r="G30" s="217" t="s">
        <v>49</v>
      </c>
      <c r="H30" s="217" t="s">
        <v>5</v>
      </c>
      <c r="I30" s="217"/>
      <c r="J30" s="217"/>
      <c r="K30" s="217"/>
      <c r="L30" s="217"/>
      <c r="M30" s="217"/>
      <c r="N30" s="185" t="s">
        <v>6</v>
      </c>
    </row>
    <row r="31" spans="1:14" ht="78">
      <c r="A31" s="217"/>
      <c r="B31" s="217"/>
      <c r="C31" s="217"/>
      <c r="D31" s="2" t="s">
        <v>13</v>
      </c>
      <c r="E31" s="2" t="s">
        <v>7</v>
      </c>
      <c r="F31" s="217"/>
      <c r="G31" s="217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186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221" t="s">
        <v>87</v>
      </c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183"/>
      <c r="N36" s="223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187" t="s">
        <v>47</v>
      </c>
      <c r="C43" s="188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197" t="s">
        <v>253</v>
      </c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198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187" t="s">
        <v>47</v>
      </c>
      <c r="C54" s="188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209">
        <v>3</v>
      </c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1"/>
    </row>
    <row r="56" spans="1:14">
      <c r="A56" s="181" t="s">
        <v>1</v>
      </c>
      <c r="B56" s="181" t="s">
        <v>2</v>
      </c>
      <c r="C56" s="181" t="s">
        <v>48</v>
      </c>
      <c r="D56" s="181" t="s">
        <v>3</v>
      </c>
      <c r="E56" s="181"/>
      <c r="F56" s="181" t="s">
        <v>4</v>
      </c>
      <c r="G56" s="181" t="s">
        <v>49</v>
      </c>
      <c r="H56" s="181" t="s">
        <v>5</v>
      </c>
      <c r="I56" s="181"/>
      <c r="J56" s="181"/>
      <c r="K56" s="181"/>
      <c r="L56" s="181"/>
      <c r="M56" s="181"/>
      <c r="N56" s="185" t="s">
        <v>6</v>
      </c>
    </row>
    <row r="57" spans="1:14" ht="78">
      <c r="A57" s="181"/>
      <c r="B57" s="181"/>
      <c r="C57" s="181"/>
      <c r="D57" s="66" t="s">
        <v>13</v>
      </c>
      <c r="E57" s="66" t="s">
        <v>7</v>
      </c>
      <c r="F57" s="181"/>
      <c r="G57" s="181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186"/>
    </row>
    <row r="58" spans="1:14">
      <c r="A58" s="71"/>
      <c r="B58" s="201" t="s">
        <v>254</v>
      </c>
      <c r="C58" s="224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02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187" t="s">
        <v>47</v>
      </c>
      <c r="C75" s="188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221" t="s">
        <v>143</v>
      </c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3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221" t="s">
        <v>147</v>
      </c>
      <c r="C81" s="222"/>
      <c r="D81" s="222"/>
      <c r="E81" s="222"/>
      <c r="F81" s="222"/>
      <c r="G81" s="222"/>
      <c r="H81" s="222"/>
      <c r="I81" s="222"/>
      <c r="J81" s="222"/>
      <c r="K81" s="222"/>
      <c r="L81" s="222"/>
      <c r="M81" s="183"/>
      <c r="N81" s="223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225">
        <v>4</v>
      </c>
      <c r="B84" s="190"/>
      <c r="C84" s="190"/>
      <c r="D84" s="190"/>
      <c r="E84" s="190"/>
      <c r="F84" s="190"/>
      <c r="G84" s="190"/>
      <c r="H84" s="190"/>
      <c r="I84" s="190"/>
      <c r="J84" s="190"/>
      <c r="K84" s="190"/>
      <c r="L84" s="190"/>
      <c r="M84" s="190"/>
      <c r="N84" s="226"/>
    </row>
    <row r="85" spans="1:14">
      <c r="A85" s="181" t="s">
        <v>1</v>
      </c>
      <c r="B85" s="181" t="s">
        <v>2</v>
      </c>
      <c r="C85" s="181" t="s">
        <v>48</v>
      </c>
      <c r="D85" s="181" t="s">
        <v>3</v>
      </c>
      <c r="E85" s="181"/>
      <c r="F85" s="181" t="s">
        <v>4</v>
      </c>
      <c r="G85" s="181" t="s">
        <v>49</v>
      </c>
      <c r="H85" s="181" t="s">
        <v>5</v>
      </c>
      <c r="I85" s="181"/>
      <c r="J85" s="181"/>
      <c r="K85" s="181"/>
      <c r="L85" s="181"/>
      <c r="M85" s="181"/>
      <c r="N85" s="185" t="s">
        <v>6</v>
      </c>
    </row>
    <row r="86" spans="1:14" ht="78">
      <c r="A86" s="181"/>
      <c r="B86" s="181"/>
      <c r="C86" s="181"/>
      <c r="D86" s="66" t="s">
        <v>13</v>
      </c>
      <c r="E86" s="66" t="s">
        <v>7</v>
      </c>
      <c r="F86" s="181"/>
      <c r="G86" s="181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186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182" t="s">
        <v>151</v>
      </c>
      <c r="C89" s="183"/>
      <c r="D89" s="183"/>
      <c r="E89" s="183"/>
      <c r="F89" s="183"/>
      <c r="G89" s="183"/>
      <c r="H89" s="183"/>
      <c r="I89" s="183"/>
      <c r="J89" s="183"/>
      <c r="K89" s="183"/>
      <c r="L89" s="183"/>
      <c r="M89" s="183"/>
      <c r="N89" s="184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221" t="s">
        <v>175</v>
      </c>
      <c r="C108" s="222"/>
      <c r="D108" s="222"/>
      <c r="E108" s="222"/>
      <c r="F108" s="222"/>
      <c r="G108" s="222"/>
      <c r="H108" s="222"/>
      <c r="I108" s="222"/>
      <c r="J108" s="222"/>
      <c r="K108" s="222"/>
      <c r="L108" s="222"/>
      <c r="M108" s="183"/>
      <c r="N108" s="223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209">
        <v>5</v>
      </c>
      <c r="B114" s="210"/>
      <c r="C114" s="210"/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1"/>
    </row>
    <row r="115" spans="1:14">
      <c r="A115" s="181" t="s">
        <v>1</v>
      </c>
      <c r="B115" s="181" t="s">
        <v>2</v>
      </c>
      <c r="C115" s="181" t="s">
        <v>48</v>
      </c>
      <c r="D115" s="181" t="s">
        <v>3</v>
      </c>
      <c r="E115" s="181"/>
      <c r="F115" s="181" t="s">
        <v>4</v>
      </c>
      <c r="G115" s="181" t="s">
        <v>49</v>
      </c>
      <c r="H115" s="181" t="s">
        <v>5</v>
      </c>
      <c r="I115" s="181"/>
      <c r="J115" s="181"/>
      <c r="K115" s="181"/>
      <c r="L115" s="181"/>
      <c r="M115" s="181"/>
      <c r="N115" s="185" t="s">
        <v>6</v>
      </c>
    </row>
    <row r="116" spans="1:14" ht="78">
      <c r="A116" s="181"/>
      <c r="B116" s="181"/>
      <c r="C116" s="181"/>
      <c r="D116" s="66" t="s">
        <v>13</v>
      </c>
      <c r="E116" s="66" t="s">
        <v>7</v>
      </c>
      <c r="F116" s="181"/>
      <c r="G116" s="181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186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182" t="s">
        <v>202</v>
      </c>
      <c r="C131" s="227"/>
      <c r="D131" s="227"/>
      <c r="E131" s="227"/>
      <c r="F131" s="227"/>
      <c r="G131" s="227"/>
      <c r="H131" s="227"/>
      <c r="I131" s="227"/>
      <c r="J131" s="227"/>
      <c r="K131" s="227"/>
      <c r="L131" s="227"/>
      <c r="M131" s="227"/>
      <c r="N131" s="228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209">
        <v>6</v>
      </c>
      <c r="B144" s="210"/>
      <c r="C144" s="210"/>
      <c r="D144" s="210"/>
      <c r="E144" s="210"/>
      <c r="F144" s="210"/>
      <c r="G144" s="210"/>
      <c r="H144" s="210"/>
      <c r="I144" s="210"/>
      <c r="J144" s="210"/>
      <c r="K144" s="210"/>
      <c r="L144" s="210"/>
      <c r="M144" s="210"/>
      <c r="N144" s="211"/>
    </row>
    <row r="145" spans="1:14">
      <c r="A145" s="181" t="s">
        <v>1</v>
      </c>
      <c r="B145" s="181" t="s">
        <v>2</v>
      </c>
      <c r="C145" s="181" t="s">
        <v>48</v>
      </c>
      <c r="D145" s="181" t="s">
        <v>3</v>
      </c>
      <c r="E145" s="181"/>
      <c r="F145" s="181" t="s">
        <v>4</v>
      </c>
      <c r="G145" s="181" t="s">
        <v>49</v>
      </c>
      <c r="H145" s="181" t="s">
        <v>5</v>
      </c>
      <c r="I145" s="181"/>
      <c r="J145" s="181"/>
      <c r="K145" s="181"/>
      <c r="L145" s="181"/>
      <c r="M145" s="181"/>
      <c r="N145" s="185" t="s">
        <v>6</v>
      </c>
    </row>
    <row r="146" spans="1:14" ht="78">
      <c r="A146" s="181"/>
      <c r="B146" s="181"/>
      <c r="C146" s="181"/>
      <c r="D146" s="66" t="s">
        <v>13</v>
      </c>
      <c r="E146" s="66" t="s">
        <v>7</v>
      </c>
      <c r="F146" s="181"/>
      <c r="G146" s="181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186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221" t="s">
        <v>239</v>
      </c>
      <c r="C155" s="222"/>
      <c r="D155" s="222"/>
      <c r="E155" s="222"/>
      <c r="F155" s="222"/>
      <c r="G155" s="222"/>
      <c r="H155" s="222"/>
      <c r="I155" s="222"/>
      <c r="J155" s="222"/>
      <c r="K155" s="222"/>
      <c r="L155" s="222"/>
      <c r="M155" s="183"/>
      <c r="N155" s="223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H56:M56"/>
    <mergeCell ref="N56:N57"/>
    <mergeCell ref="B58:N58"/>
    <mergeCell ref="B75:C75"/>
    <mergeCell ref="B76:N76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A1:N1"/>
    <mergeCell ref="B18:C18"/>
    <mergeCell ref="B19:M19"/>
    <mergeCell ref="B23:C23"/>
    <mergeCell ref="B24:M24"/>
    <mergeCell ref="N3:N4"/>
    <mergeCell ref="B5:N5"/>
  </mergeCells>
  <pageMargins left="0.7" right="0.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17-8-15</vt:lpstr>
      <vt:lpstr>15-8-15</vt:lpstr>
      <vt:lpstr>13-8-15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2015-08-25T07:01:02Z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